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I_327\Desktop\E_tanterv\Alk\"/>
    </mc:Choice>
  </mc:AlternateContent>
  <bookViews>
    <workbookView xWindow="0" yWindow="0" windowWidth="24000" windowHeight="9735" firstSheet="3" activeTab="3"/>
  </bookViews>
  <sheets>
    <sheet name="Szakiranyok" sheetId="4" state="hidden" r:id="rId1"/>
    <sheet name="Munka2" sheetId="2" state="hidden" r:id="rId2"/>
    <sheet name="Munka3" sheetId="3" state="hidden" r:id="rId3"/>
    <sheet name="AlkMat2017" sheetId="6" r:id="rId4"/>
  </sheets>
  <definedNames>
    <definedName name="_xlnm.Print_Titles" localSheetId="3">AlkMat2017!$1:$4</definedName>
  </definedNames>
  <calcPr calcId="152511"/>
</workbook>
</file>

<file path=xl/calcChain.xml><?xml version="1.0" encoding="utf-8"?>
<calcChain xmlns="http://schemas.openxmlformats.org/spreadsheetml/2006/main">
  <c r="B49" i="6" l="1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0" i="6"/>
  <c r="B29" i="6"/>
  <c r="B27" i="6"/>
  <c r="B26" i="6"/>
  <c r="B25" i="6"/>
  <c r="B24" i="6"/>
  <c r="B23" i="6"/>
  <c r="B22" i="6"/>
  <c r="B21" i="6"/>
  <c r="B20" i="6"/>
  <c r="B18" i="6"/>
  <c r="B17" i="6"/>
  <c r="B16" i="6"/>
  <c r="B15" i="6"/>
  <c r="B14" i="6"/>
  <c r="B13" i="6"/>
  <c r="B11" i="6"/>
  <c r="B10" i="6"/>
  <c r="B9" i="6"/>
  <c r="B8" i="6"/>
  <c r="B7" i="6"/>
  <c r="B6" i="6"/>
  <c r="AC26" i="6" l="1"/>
  <c r="AB26" i="6"/>
  <c r="AA26" i="6"/>
  <c r="Z26" i="6"/>
  <c r="AA46" i="6" l="1"/>
  <c r="Z46" i="6"/>
  <c r="AA44" i="6"/>
  <c r="Z44" i="6"/>
  <c r="AA27" i="6" l="1"/>
  <c r="Z27" i="6"/>
  <c r="AA25" i="6"/>
  <c r="Z25" i="6"/>
  <c r="AA24" i="6"/>
  <c r="Z24" i="6"/>
  <c r="AA23" i="6"/>
  <c r="Z23" i="6"/>
  <c r="AA22" i="6"/>
  <c r="Z22" i="6"/>
  <c r="AA21" i="6"/>
  <c r="Z21" i="6"/>
  <c r="AC20" i="6"/>
  <c r="AB20" i="6"/>
  <c r="AA20" i="6"/>
  <c r="Z20" i="6"/>
  <c r="AA18" i="6"/>
  <c r="Z18" i="6"/>
  <c r="W54" i="6"/>
  <c r="W53" i="6"/>
  <c r="R54" i="6"/>
  <c r="R53" i="6"/>
  <c r="H54" i="6"/>
  <c r="M54" i="6"/>
  <c r="M53" i="6"/>
  <c r="X19" i="6"/>
  <c r="V19" i="6"/>
  <c r="V56" i="6" s="1"/>
  <c r="U19" i="6"/>
  <c r="T19" i="6"/>
  <c r="S19" i="6"/>
  <c r="Q19" i="6"/>
  <c r="Q56" i="6" s="1"/>
  <c r="P19" i="6"/>
  <c r="P56" i="6" s="1"/>
  <c r="O19" i="6"/>
  <c r="N19" i="6"/>
  <c r="L19" i="6"/>
  <c r="L56" i="6" s="1"/>
  <c r="K19" i="6"/>
  <c r="K56" i="6" s="1"/>
  <c r="J19" i="6"/>
  <c r="I19" i="6"/>
  <c r="G19" i="6"/>
  <c r="F19" i="6"/>
  <c r="F56" i="6" s="1"/>
  <c r="E19" i="6"/>
  <c r="X28" i="6"/>
  <c r="S28" i="6"/>
  <c r="H53" i="6"/>
  <c r="V12" i="6"/>
  <c r="U12" i="6"/>
  <c r="T12" i="6"/>
  <c r="S12" i="6"/>
  <c r="Q12" i="6"/>
  <c r="P12" i="6"/>
  <c r="O12" i="6"/>
  <c r="N12" i="6"/>
  <c r="L12" i="6"/>
  <c r="K12" i="6"/>
  <c r="J12" i="6"/>
  <c r="I12" i="6"/>
  <c r="G12" i="6"/>
  <c r="F12" i="6"/>
  <c r="E12" i="6"/>
  <c r="S5" i="6"/>
  <c r="Q5" i="6"/>
  <c r="P5" i="6"/>
  <c r="O5" i="6"/>
  <c r="N5" i="6"/>
  <c r="L5" i="6"/>
  <c r="K5" i="6"/>
  <c r="J5" i="6"/>
  <c r="I5" i="6"/>
  <c r="G5" i="6"/>
  <c r="F5" i="6"/>
  <c r="T5" i="6"/>
  <c r="U5" i="6"/>
  <c r="V5" i="6"/>
  <c r="X5" i="6"/>
  <c r="E5" i="6"/>
  <c r="X12" i="6"/>
  <c r="O264" i="4"/>
  <c r="N264" i="4"/>
  <c r="L264" i="4"/>
  <c r="J264" i="4"/>
  <c r="I264" i="4"/>
  <c r="G264" i="4"/>
  <c r="E264" i="4"/>
  <c r="D264" i="4"/>
  <c r="C264" i="4"/>
  <c r="Q84" i="4"/>
  <c r="O84" i="4"/>
  <c r="N84" i="4"/>
  <c r="M84" i="4"/>
  <c r="L84" i="4"/>
  <c r="J84" i="4"/>
  <c r="I84" i="4"/>
  <c r="H84" i="4"/>
  <c r="G84" i="4"/>
  <c r="E84" i="4"/>
  <c r="D84" i="4"/>
  <c r="C84" i="4"/>
  <c r="B84" i="4"/>
  <c r="O241" i="4"/>
  <c r="N241" i="4"/>
  <c r="L241" i="4"/>
  <c r="J241" i="4"/>
  <c r="I241" i="4"/>
  <c r="H241" i="4"/>
  <c r="G241" i="4"/>
  <c r="E241" i="4"/>
  <c r="D241" i="4"/>
  <c r="C241" i="4"/>
  <c r="P221" i="4"/>
  <c r="O221" i="4"/>
  <c r="M221" i="4"/>
  <c r="K221" i="4"/>
  <c r="J221" i="4"/>
  <c r="I221" i="4"/>
  <c r="H221" i="4"/>
  <c r="F221" i="4"/>
  <c r="E221" i="4"/>
  <c r="D221" i="4"/>
  <c r="O204" i="4"/>
  <c r="N204" i="4"/>
  <c r="L204" i="4"/>
  <c r="J204" i="4"/>
  <c r="I204" i="4"/>
  <c r="H204" i="4"/>
  <c r="G204" i="4"/>
  <c r="E204" i="4"/>
  <c r="D204" i="4"/>
  <c r="C204" i="4"/>
  <c r="P183" i="4"/>
  <c r="O183" i="4"/>
  <c r="M183" i="4"/>
  <c r="K183" i="4"/>
  <c r="J183" i="4"/>
  <c r="I183" i="4"/>
  <c r="F183" i="4"/>
  <c r="E183" i="4"/>
  <c r="Q164" i="4"/>
  <c r="O164" i="4"/>
  <c r="N164" i="4"/>
  <c r="M164" i="4"/>
  <c r="L164" i="4"/>
  <c r="J164" i="4"/>
  <c r="I164" i="4"/>
  <c r="H164" i="4"/>
  <c r="G164" i="4"/>
  <c r="E164" i="4"/>
  <c r="D164" i="4"/>
  <c r="C164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Q128" i="4"/>
  <c r="O128" i="4"/>
  <c r="N128" i="4"/>
  <c r="M128" i="4"/>
  <c r="L128" i="4"/>
  <c r="J128" i="4"/>
  <c r="I128" i="4"/>
  <c r="H128" i="4"/>
  <c r="G128" i="4"/>
  <c r="E128" i="4"/>
  <c r="D128" i="4"/>
  <c r="C128" i="4"/>
  <c r="R105" i="4"/>
  <c r="Q105" i="4"/>
  <c r="P105" i="4"/>
  <c r="O105" i="4"/>
  <c r="N105" i="4"/>
  <c r="M105" i="4"/>
  <c r="L105" i="4"/>
  <c r="K105" i="4"/>
  <c r="J105" i="4"/>
  <c r="I105" i="4"/>
  <c r="H105" i="4"/>
  <c r="F105" i="4"/>
  <c r="E105" i="4"/>
  <c r="D105" i="4"/>
  <c r="Q63" i="4"/>
  <c r="O63" i="4"/>
  <c r="N63" i="4"/>
  <c r="M63" i="4"/>
  <c r="L63" i="4"/>
  <c r="J63" i="4"/>
  <c r="I63" i="4"/>
  <c r="H63" i="4"/>
  <c r="G63" i="4"/>
  <c r="E63" i="4"/>
  <c r="D63" i="4"/>
  <c r="C63" i="4"/>
  <c r="B63" i="4"/>
  <c r="O19" i="4"/>
  <c r="N19" i="4"/>
  <c r="L19" i="4"/>
  <c r="J19" i="4"/>
  <c r="I19" i="4"/>
  <c r="H19" i="4"/>
  <c r="G19" i="4"/>
  <c r="E19" i="4"/>
  <c r="D19" i="4"/>
  <c r="C19" i="4"/>
  <c r="B19" i="4"/>
  <c r="U56" i="6" l="1"/>
  <c r="S56" i="6"/>
  <c r="X56" i="6"/>
  <c r="I56" i="6"/>
  <c r="AC56" i="6" s="1"/>
  <c r="N56" i="6"/>
  <c r="E56" i="6"/>
  <c r="J56" i="6"/>
  <c r="O56" i="6"/>
  <c r="T56" i="6"/>
  <c r="R52" i="6"/>
  <c r="G56" i="6"/>
  <c r="W52" i="6"/>
  <c r="M52" i="6"/>
  <c r="H52" i="6"/>
  <c r="AA56" i="6" l="1"/>
</calcChain>
</file>

<file path=xl/sharedStrings.xml><?xml version="1.0" encoding="utf-8"?>
<sst xmlns="http://schemas.openxmlformats.org/spreadsheetml/2006/main" count="967" uniqueCount="404">
  <si>
    <t>Matematikai és természettudományi alapismeretek</t>
  </si>
  <si>
    <t>Gazdasági és humán ismeretek</t>
  </si>
  <si>
    <t>Szakmai törzsanyag</t>
  </si>
  <si>
    <t>Differenciált szakmai anyag</t>
  </si>
  <si>
    <t>Szabadon választható</t>
  </si>
  <si>
    <t>Diplomamunka</t>
  </si>
  <si>
    <t>ea</t>
  </si>
  <si>
    <t>tgy</t>
  </si>
  <si>
    <t>l</t>
  </si>
  <si>
    <t>kr</t>
  </si>
  <si>
    <t>k</t>
  </si>
  <si>
    <t>Lineáris algebra</t>
  </si>
  <si>
    <t>Algoritmus elmélet alapjai</t>
  </si>
  <si>
    <t>Fizika</t>
  </si>
  <si>
    <t>Informatika elméleti alapjai</t>
  </si>
  <si>
    <t>Közgazdaságtan I.</t>
  </si>
  <si>
    <t>Közgazdaságtan II.</t>
  </si>
  <si>
    <t>Vállalkozás gazdaságtan I.</t>
  </si>
  <si>
    <t>Vállalkozás gazdaságtan II.</t>
  </si>
  <si>
    <t>Menedzsment</t>
  </si>
  <si>
    <t>Kötelezően választható</t>
  </si>
  <si>
    <t>Programozás modul</t>
  </si>
  <si>
    <t>Programozási paradigmák és technikák</t>
  </si>
  <si>
    <t>Imperatív programozás</t>
  </si>
  <si>
    <t>Objektum orientált programozás</t>
  </si>
  <si>
    <t>A WEB programozás alapjai</t>
  </si>
  <si>
    <t>Vizuális (eseményvezérelt) programozás</t>
  </si>
  <si>
    <t>Deklaratív programozás</t>
  </si>
  <si>
    <t>Szoftver tervezés és technológia</t>
  </si>
  <si>
    <t>Szoftvertechnológia gyakorlat</t>
  </si>
  <si>
    <t>Haladó algoritmusok</t>
  </si>
  <si>
    <t>Rendszertechnika modul</t>
  </si>
  <si>
    <t>Irányítástechnika I.</t>
  </si>
  <si>
    <t>Irányítástechnika II.</t>
  </si>
  <si>
    <t>Digitális technika I.</t>
  </si>
  <si>
    <t>Digitális technika II.</t>
  </si>
  <si>
    <t>Elektronika I.</t>
  </si>
  <si>
    <t>Elektronika II.</t>
  </si>
  <si>
    <t>Digitális elektronika I.</t>
  </si>
  <si>
    <t>Digitális elektronika II.</t>
  </si>
  <si>
    <t>Operációs rendszerek</t>
  </si>
  <si>
    <t>Informatikai rendszerelemek</t>
  </si>
  <si>
    <t>Informatikai rendszerek modul</t>
  </si>
  <si>
    <t>Adatbázisok</t>
  </si>
  <si>
    <t>Adatbázisok kezelése</t>
  </si>
  <si>
    <t>Kliens-szerver architektúrák</t>
  </si>
  <si>
    <t>Intelligens rendszerek elmélete</t>
  </si>
  <si>
    <t>Intelligens rendszerek gyakorlata</t>
  </si>
  <si>
    <t>Az informatikai biztonság alapjai I.</t>
  </si>
  <si>
    <t>Az informatikai biztonság alapjai II.</t>
  </si>
  <si>
    <t>Analízis I.</t>
  </si>
  <si>
    <t>Analízis II.</t>
  </si>
  <si>
    <t>Villamosságtan I.</t>
  </si>
  <si>
    <t>Villamosságtan II.</t>
  </si>
  <si>
    <t>Szakmai gyakorlat</t>
  </si>
  <si>
    <t>Kötelezően választható szakiránytárgyak</t>
  </si>
  <si>
    <t>Szabadon választható szakmai tárgyak</t>
  </si>
  <si>
    <t>Processzorok utasításszintű kezelése</t>
  </si>
  <si>
    <t>Számítógép hálózatok I.</t>
  </si>
  <si>
    <t>Számítógép hálózatok II.</t>
  </si>
  <si>
    <t>Számítógép hálózatok gyakorlata</t>
  </si>
  <si>
    <t>1.</t>
  </si>
  <si>
    <t>2.</t>
  </si>
  <si>
    <t>3.</t>
  </si>
  <si>
    <t>4.</t>
  </si>
  <si>
    <t>v</t>
  </si>
  <si>
    <t>f</t>
  </si>
  <si>
    <t>Számítógép architektúrák I.</t>
  </si>
  <si>
    <t>Számítógép architektúrák II.</t>
  </si>
  <si>
    <t>Számítógép architektúrák III.</t>
  </si>
  <si>
    <t>Vállalati információs rendszerek</t>
  </si>
  <si>
    <t>Vállalati információs rendszerek modellezése</t>
  </si>
  <si>
    <t>Bevezetés az informatikába</t>
  </si>
  <si>
    <t>Dr. Rudas Imre</t>
  </si>
  <si>
    <t>Dr. Cserjés Ágota</t>
  </si>
  <si>
    <t>Dr. György Anna</t>
  </si>
  <si>
    <t>Dr. Kutor László</t>
  </si>
  <si>
    <t>Dr. Hermann Gyula</t>
  </si>
  <si>
    <t>Dr. Tick József</t>
  </si>
  <si>
    <t>Dr. Schubert Tamás</t>
  </si>
  <si>
    <t>Dr. Csink László</t>
  </si>
  <si>
    <t>Dr. Fehér Gyula</t>
  </si>
  <si>
    <t>Dr. Sima Dezső</t>
  </si>
  <si>
    <t>Dr. Broczkó Péter</t>
  </si>
  <si>
    <t>Dr. Tar József</t>
  </si>
  <si>
    <t>Dr. Kotsis Domokos</t>
  </si>
  <si>
    <t>Dr. Holyinka Péter</t>
  </si>
  <si>
    <t>Döntéstámogató rendszerek</t>
  </si>
  <si>
    <t>Dr. Bakó András</t>
  </si>
  <si>
    <t>Dr. Benczúr András</t>
  </si>
  <si>
    <t>Dr. Bognár Sándor</t>
  </si>
  <si>
    <t>Dr. Orosz János</t>
  </si>
  <si>
    <t>Minősítettek</t>
  </si>
  <si>
    <t>Bérczesné Dr. Novák Ágens</t>
  </si>
  <si>
    <t>Egyetemi doktorok</t>
  </si>
  <si>
    <t>Dr. Medve András</t>
  </si>
  <si>
    <t>Dr. Kadocsa György</t>
  </si>
  <si>
    <t>Jogi és államigazgatási ismeretek</t>
  </si>
  <si>
    <t>Dr. Szűts István</t>
  </si>
  <si>
    <t>Matematika szigorlat</t>
  </si>
  <si>
    <t>Szoftver szigorlat</t>
  </si>
  <si>
    <t>Dr. Horváth László</t>
  </si>
  <si>
    <t>Valószínűségszámítás és matematikai statisztika</t>
  </si>
  <si>
    <t>Diszkrét matematika I.</t>
  </si>
  <si>
    <t>Diszkrét matematika II.</t>
  </si>
  <si>
    <t xml:space="preserve"> </t>
  </si>
  <si>
    <t>SZAKIRÁNY LEÍRÁS</t>
  </si>
  <si>
    <t>Műszaki informatika szak</t>
  </si>
  <si>
    <t>BMF - NIK AII</t>
  </si>
  <si>
    <t xml:space="preserve">Szakirány neve: </t>
  </si>
  <si>
    <t>Képi adatbázisok szakirány</t>
  </si>
  <si>
    <t>Tantárgyak*</t>
  </si>
  <si>
    <t>Kód</t>
  </si>
  <si>
    <t>heti óra</t>
  </si>
  <si>
    <t>4. félév</t>
  </si>
  <si>
    <t>5. félév</t>
  </si>
  <si>
    <t>6. félév</t>
  </si>
  <si>
    <t>Előfeltétel</t>
  </si>
  <si>
    <t>Bevezetés a képfeldolgozásba</t>
  </si>
  <si>
    <t>Képtömörítés fraktálmódszerrel</t>
  </si>
  <si>
    <t>Alakfelismerés</t>
  </si>
  <si>
    <t>Matematikai szoftverek (TeX, Maple)</t>
  </si>
  <si>
    <t>Képfeldolgozási szoftverek (KBVision, Khoros)</t>
  </si>
  <si>
    <t>K+F projektmunka</t>
  </si>
  <si>
    <t>Kutatási módszerek és menedzsment</t>
  </si>
  <si>
    <t>Választható tárgy I.</t>
  </si>
  <si>
    <t>Választható tárgy II.</t>
  </si>
  <si>
    <t>Összesen</t>
  </si>
  <si>
    <t>Választható tárgyak I.: C++, Internet és alkalmazásai, Informatikai ellen.</t>
  </si>
  <si>
    <t>Választható tárgyak II.: Unix rendszermenedzsment, Mobil informatika, Internet technológiák</t>
  </si>
  <si>
    <t>ERASMUS tanulmányút (Erlangen Koblenz) beszámítható, sőt ajánlott</t>
  </si>
  <si>
    <t>BMF - NIK MSZI</t>
  </si>
  <si>
    <t>Szakirány neve:</t>
  </si>
  <si>
    <t xml:space="preserve">Robottechnika szakirány </t>
  </si>
  <si>
    <t>Heti</t>
  </si>
  <si>
    <t>óra</t>
  </si>
  <si>
    <t xml:space="preserve">A robottechnika alapjai* </t>
  </si>
  <si>
    <t>Ipari robotok kinematikája és dinamikája</t>
  </si>
  <si>
    <t>Robot mechatronika</t>
  </si>
  <si>
    <t xml:space="preserve">Robotok alkalmazása </t>
  </si>
  <si>
    <t>Intelligens robotrendszerek</t>
  </si>
  <si>
    <t>Robotok irányítása</t>
  </si>
  <si>
    <t xml:space="preserve">Mobil robotok </t>
  </si>
  <si>
    <t>* Szabadon választható tárgyak is lehetnek.</t>
  </si>
  <si>
    <t>Gyártásautomatizálási rendszerek</t>
  </si>
  <si>
    <t>Tantárgyak</t>
  </si>
  <si>
    <t>Anyagtudomány</t>
  </si>
  <si>
    <t>Anyagfeldolgozási folyamatok automatizálása*</t>
  </si>
  <si>
    <t>Alakadási folyamatok automatizása*</t>
  </si>
  <si>
    <t>Termelőberendezések irányítása</t>
  </si>
  <si>
    <t>Termékmodell alapú gyártás</t>
  </si>
  <si>
    <t>Automatikus mérési rendszerek a gyártásban*</t>
  </si>
  <si>
    <t>Termelés irányítása automatizált gyártásban*</t>
  </si>
  <si>
    <t>Szoftvertervezés és hálózati technológiák</t>
  </si>
  <si>
    <t>Felelős oktató: Tóth Ákos</t>
  </si>
  <si>
    <t>Szakirány kód: I</t>
  </si>
  <si>
    <t>Operációs rendszerek II.</t>
  </si>
  <si>
    <t>NMSOR2IINK</t>
  </si>
  <si>
    <t>Haladó JAVA programozás</t>
  </si>
  <si>
    <t>NMSHJ1IINK</t>
  </si>
  <si>
    <t>Internet technológiák</t>
  </si>
  <si>
    <t>NMSIT1IINK</t>
  </si>
  <si>
    <t>Adatbázisok programozása I.</t>
  </si>
  <si>
    <t>NMSAP1IINK</t>
  </si>
  <si>
    <t>Adatbázisok programozása II.</t>
  </si>
  <si>
    <t>NMSAP2IINK</t>
  </si>
  <si>
    <t>NMSHA1IINK</t>
  </si>
  <si>
    <t>Algoritmusos adatvédelem</t>
  </si>
  <si>
    <t>NMSAA1IINK</t>
  </si>
  <si>
    <t>Fakultatív tárgyak a szakirányhoz</t>
  </si>
  <si>
    <t>Információelmélet</t>
  </si>
  <si>
    <t>NMSIE1IINK</t>
  </si>
  <si>
    <t>Microsoft technológiák</t>
  </si>
  <si>
    <t>NMSMT1IINK</t>
  </si>
  <si>
    <t>Internetes szerverek</t>
  </si>
  <si>
    <t>NMSIS1IINK</t>
  </si>
  <si>
    <t>Szoftvertechológia</t>
  </si>
  <si>
    <t>Szoftvertechnológia III.</t>
  </si>
  <si>
    <t>Szoftvertechnológia IV.</t>
  </si>
  <si>
    <t>Szoftvertechnológia V.</t>
  </si>
  <si>
    <t>Objektumorientált szoftverfejlesztés I.</t>
  </si>
  <si>
    <t>Objektumorientált szoftverfejlesztés II.</t>
  </si>
  <si>
    <t>Szoftver minőségbitosítás I.</t>
  </si>
  <si>
    <t>Szoftver minőségbitosítás II.</t>
  </si>
  <si>
    <t>Rendszergazda</t>
  </si>
  <si>
    <t>Felelős oktató: Dr. Fehér Gyula</t>
  </si>
  <si>
    <t>Szakirány kód: R</t>
  </si>
  <si>
    <t>Konfigurálás hangolás</t>
  </si>
  <si>
    <t>NAIKH1IRNK</t>
  </si>
  <si>
    <t>LAN és WAN techonlógiák</t>
  </si>
  <si>
    <t>NAILW1IRNK</t>
  </si>
  <si>
    <t>NAIIT1IIRNK</t>
  </si>
  <si>
    <t>Hálózattervezés és üzembehelyezés</t>
  </si>
  <si>
    <t>NAIHÜ1IRNK</t>
  </si>
  <si>
    <t>Rendszerüzemeltetés és rendszeradmin.</t>
  </si>
  <si>
    <t>NAIRR1IRNK</t>
  </si>
  <si>
    <t>Felelős oktató: Dr. Kutor László</t>
  </si>
  <si>
    <t>Mobil Informatika I.</t>
  </si>
  <si>
    <t>Mobil Informatika II.</t>
  </si>
  <si>
    <t>Mobil rendszerek programnyelvei</t>
  </si>
  <si>
    <t>Objektum Orientált Fejlesztés</t>
  </si>
  <si>
    <t>Elektronikus kereskedelem</t>
  </si>
  <si>
    <t>Mesterséges Intelligencia</t>
  </si>
  <si>
    <t>Szakirány kód: M</t>
  </si>
  <si>
    <t>Neurális hálózatok</t>
  </si>
  <si>
    <t>NAINH1IMNK</t>
  </si>
  <si>
    <t>Tele-operációs rendszerek</t>
  </si>
  <si>
    <t>NAITO1IMNK</t>
  </si>
  <si>
    <t>NAIMP1IMNK</t>
  </si>
  <si>
    <t>MI K+F I.</t>
  </si>
  <si>
    <t>NAIKF1IMNK</t>
  </si>
  <si>
    <t>MI K+F II:</t>
  </si>
  <si>
    <t>NAIKF2IMNK</t>
  </si>
  <si>
    <t>Érzékelő rendszerek</t>
  </si>
  <si>
    <t>NAIÉR1IMNK</t>
  </si>
  <si>
    <t>Robotika és gépi látás</t>
  </si>
  <si>
    <t>Képfeldolgozás I.</t>
  </si>
  <si>
    <t>Képfeldolgozás II.</t>
  </si>
  <si>
    <t>Tanuló és automata rendszerek I.</t>
  </si>
  <si>
    <t>Tanuló és automata rendszerek II.</t>
  </si>
  <si>
    <t>Hálózati rendszerfejlesztés</t>
  </si>
  <si>
    <t>Valós Idejű Rendszerek</t>
  </si>
  <si>
    <t>Szakirány kód: V</t>
  </si>
  <si>
    <t>Konkurens és Realtime rendszerek I.</t>
  </si>
  <si>
    <t>NAIKR1IVNK</t>
  </si>
  <si>
    <t>Interfészek és protokollok</t>
  </si>
  <si>
    <t>NAIIP1IVNK</t>
  </si>
  <si>
    <t>Beágyazott rendszerek</t>
  </si>
  <si>
    <t>NABR1IVNK</t>
  </si>
  <si>
    <t>Elosztott rendszerek</t>
  </si>
  <si>
    <t>NAER1IVNK</t>
  </si>
  <si>
    <t>Konkurens és Realtime rendszerek II.</t>
  </si>
  <si>
    <t>NAIKR2IVNK</t>
  </si>
  <si>
    <t>Vállalati információs rendszerek szakirány</t>
  </si>
  <si>
    <t>Szakirány kód: J</t>
  </si>
  <si>
    <t>Integrált vállalatirányítási rendszerek I.</t>
  </si>
  <si>
    <t>Pénzügyi ismeretek</t>
  </si>
  <si>
    <t>Számviteli ismeretek</t>
  </si>
  <si>
    <t>Integrált vállalatirányítási rendszerek II.</t>
  </si>
  <si>
    <t>Integrált vállalatirányítási rendszerek III.</t>
  </si>
  <si>
    <t>Vezetői információs rendszerek</t>
  </si>
  <si>
    <t>* Kötelezően választható tárgyak is lehetnek.</t>
  </si>
  <si>
    <t>Választható tárgyak I.: Elektronikus kereskedelem, Internet és alkalmazásai, Informatikai ellen.</t>
  </si>
  <si>
    <t>Választható tárgyak II.: Operációkutatás, Unix rendszermenedzsment, Mobil informatika, Internet technológiák</t>
  </si>
  <si>
    <t>7. félév</t>
  </si>
  <si>
    <t>Felelős oktató: Dr. Csink László, főiskolai tanár</t>
  </si>
  <si>
    <t xml:space="preserve">Felelős oktató: Dr. Bitó János, egyetemi tanár </t>
  </si>
  <si>
    <t>Felelős oktató: Dr. Friedler Ferenc, egyetemi tanár</t>
  </si>
  <si>
    <t>Felelős oktató: Dr. Horváth László, főiskolai tanár</t>
  </si>
  <si>
    <t>Mobil informatika K+F</t>
  </si>
  <si>
    <t>Felelős oktató: Dr. Rudas Imre, egyetemi tanár</t>
  </si>
  <si>
    <t>Felelős oktató: Dr. Holyinka Péter, főiskolai docens</t>
  </si>
  <si>
    <t>Felelős oktató: Dr. Tick József, főiskolai docens</t>
  </si>
  <si>
    <t>Felelős oktató: Dr. Kutor László, főiskolai docens</t>
  </si>
  <si>
    <t>Dr. Bartos István</t>
  </si>
  <si>
    <t>Virtuális informatikai technológia</t>
  </si>
  <si>
    <t>Virtuális technológia alapjai*</t>
  </si>
  <si>
    <t>Számítógépi modellek</t>
  </si>
  <si>
    <t>Virtuális gyártás*</t>
  </si>
  <si>
    <t>Virtuális realitás</t>
  </si>
  <si>
    <t>Internet alapú csoportmunka*</t>
  </si>
  <si>
    <t>CAD/CAM rendszerek</t>
  </si>
  <si>
    <t>Modellelapú intelligens problémamegoldás*</t>
  </si>
  <si>
    <t>BMF - NIK ÁMI</t>
  </si>
  <si>
    <t xml:space="preserve">Szakirány kód: </t>
  </si>
  <si>
    <t>Multimédia hardver eszközei</t>
  </si>
  <si>
    <t>Állóképek feldolgozása I.</t>
  </si>
  <si>
    <t>Állóképek feldolgozása II.</t>
  </si>
  <si>
    <t>Mozgóképfeldolgozás I.</t>
  </si>
  <si>
    <t>Mozgóképfeldolgozás II.</t>
  </si>
  <si>
    <t>Prezentációs tecnhológiák</t>
  </si>
  <si>
    <t>* Szabadon  választható tárgyak is lehetnek.</t>
  </si>
  <si>
    <t>Multimédia szakirány</t>
  </si>
  <si>
    <t xml:space="preserve">Felelős oktató: Dr. Bakó András egyetemi tanár </t>
  </si>
  <si>
    <t xml:space="preserve">Hang és dalszerkesztés </t>
  </si>
  <si>
    <t>Intelligens automatizált rendszerek</t>
  </si>
  <si>
    <t>Mobil informatika</t>
  </si>
  <si>
    <t>Géczy</t>
  </si>
  <si>
    <t>Gyöngyné</t>
  </si>
  <si>
    <t>Ambrusné</t>
  </si>
  <si>
    <t>Bakó</t>
  </si>
  <si>
    <t>Kormány</t>
  </si>
  <si>
    <t>Formális módszerek az informatikában</t>
  </si>
  <si>
    <t>Szabadon választható tárgyak</t>
  </si>
  <si>
    <t>Tantárgy neve</t>
  </si>
  <si>
    <t>Szemeszterek</t>
  </si>
  <si>
    <t>Matematikai logika és alkalmazásai</t>
  </si>
  <si>
    <t>Szimulációs módszerek</t>
  </si>
  <si>
    <t>SSz.</t>
  </si>
  <si>
    <t>Előtanulmány</t>
  </si>
  <si>
    <t>Intézet</t>
  </si>
  <si>
    <t>Tárgy betű</t>
  </si>
  <si>
    <t>vége</t>
  </si>
  <si>
    <t>IK1</t>
  </si>
  <si>
    <t>ML1</t>
  </si>
  <si>
    <t>RI1</t>
  </si>
  <si>
    <t>OM1</t>
  </si>
  <si>
    <t>FM1</t>
  </si>
  <si>
    <t>SP1</t>
  </si>
  <si>
    <t>IA1</t>
  </si>
  <si>
    <t>SK1</t>
  </si>
  <si>
    <t>SM1</t>
  </si>
  <si>
    <t>é</t>
  </si>
  <si>
    <t>Vizsga (v)</t>
  </si>
  <si>
    <t>Évközi jegy (é)</t>
  </si>
  <si>
    <t>Algoritmuselmélet</t>
  </si>
  <si>
    <t>Diszkrét matematika</t>
  </si>
  <si>
    <t>Interpoláció és approximáció</t>
  </si>
  <si>
    <t>Differenciálegyenletek</t>
  </si>
  <si>
    <t>Mérnöki számítási módszerek I.</t>
  </si>
  <si>
    <t>Fourier analízis és függvénysorok</t>
  </si>
  <si>
    <t>Többváltozós statisztikai módszerek</t>
  </si>
  <si>
    <t>Parciális differenciál-egyenletek</t>
  </si>
  <si>
    <t>Mérnöki számítási módszerek II.</t>
  </si>
  <si>
    <t>a</t>
  </si>
  <si>
    <t>Diplomamunka I.</t>
  </si>
  <si>
    <t>Diplomamunka II.</t>
  </si>
  <si>
    <t>Követelmények száma:</t>
  </si>
  <si>
    <t>Tantárgyfelelős</t>
  </si>
  <si>
    <t>Dr. Takács Márta</t>
  </si>
  <si>
    <t>Dr. Nagy Péter</t>
  </si>
  <si>
    <t>Dr. Kárász Péter</t>
  </si>
  <si>
    <t>Dr. Galántai Aurél</t>
  </si>
  <si>
    <t>Dr. Fülöp János</t>
  </si>
  <si>
    <t>Dr. Zoller Vilmos</t>
  </si>
  <si>
    <t>Robot irányítás és modellezés</t>
  </si>
  <si>
    <t>Geometriai algoritmusok</t>
  </si>
  <si>
    <t>Dr. Vámossy Zoltán</t>
  </si>
  <si>
    <t>Dr. Szeidl László</t>
  </si>
  <si>
    <t>Dr. Sergyán Szabolcs</t>
  </si>
  <si>
    <t>Differenciálgeometria</t>
  </si>
  <si>
    <t>Robotika geometriai alapjai</t>
  </si>
  <si>
    <t>Numerikus analízis</t>
  </si>
  <si>
    <t>Dr. Abaffy József</t>
  </si>
  <si>
    <t xml:space="preserve">Modellezés </t>
  </si>
  <si>
    <t>Mérnöki modellezés és számítógépes grafika</t>
  </si>
  <si>
    <t>Döntéshozatal és optimalizálás energetikai rendszerekben</t>
  </si>
  <si>
    <t>Dr. Kádár Péter</t>
  </si>
  <si>
    <t>Modellalapú problémamegoldás I.</t>
  </si>
  <si>
    <t>Modellalapú problémamegoldás II.</t>
  </si>
  <si>
    <t>Problémamegoldás számítógéppel I.</t>
  </si>
  <si>
    <t>Problémamegoldás számítógéppel II.</t>
  </si>
  <si>
    <t>Bevezetés a MATLAB programozásba</t>
  </si>
  <si>
    <t>Optimalizálási modellek</t>
  </si>
  <si>
    <t>Geometriai modellezés</t>
  </si>
  <si>
    <t>Dr. Szőke Magdolna</t>
  </si>
  <si>
    <t>Dr. Szőke Madolna</t>
  </si>
  <si>
    <t>Dr. Vajda István</t>
  </si>
  <si>
    <t>Dr. Hegedűs Gábor</t>
  </si>
  <si>
    <t>Sztochasztikus folyamatok és alkalmazásaik</t>
  </si>
  <si>
    <t>Dr. Ferenci Tamás</t>
  </si>
  <si>
    <t>Rendszer- és irányításelmélet</t>
  </si>
  <si>
    <t>Információ és kódelmélet</t>
  </si>
  <si>
    <t>Dr. Kovács Levente</t>
  </si>
  <si>
    <t>Számítógépes képfeldogozás és grafika</t>
  </si>
  <si>
    <t>Szoftverfejlesztés párhuzamos architektúrákra</t>
  </si>
  <si>
    <t>Lineáris algebra*</t>
  </si>
  <si>
    <t>Algebra és számelmélet*</t>
  </si>
  <si>
    <t>Analízis*</t>
  </si>
  <si>
    <t>Geometria és topológia*</t>
  </si>
  <si>
    <t>Valószínűségszámítás és matematikai statisztika alapjai*</t>
  </si>
  <si>
    <t>Elméleti alapozás (Matematika BSc-vel nem rendelkezőknek)**</t>
  </si>
  <si>
    <t>** Matematika BSc-vel rendelkezők az elméleti alapozás sáv helyett 20 kreditnyi szabadon választható tárgyat kötelesek felvenni az Alkalmazott Matematikai Intézet által megadott listából.</t>
  </si>
  <si>
    <t>* csak azoknak kötelező, akik nem matematika BSc-vel rendelkeznek.</t>
  </si>
  <si>
    <t>Optimumszámítási módszerek</t>
  </si>
  <si>
    <t>Teljes óraszám</t>
  </si>
  <si>
    <t>Összkredit</t>
  </si>
  <si>
    <t>Alkalmazott matematikus mesterképzési esti tagozat tantervi táblája</t>
  </si>
  <si>
    <t>MX</t>
  </si>
  <si>
    <t>LA1</t>
  </si>
  <si>
    <t>AS1</t>
  </si>
  <si>
    <t>AN1</t>
  </si>
  <si>
    <t>GT1</t>
  </si>
  <si>
    <t>VS1</t>
  </si>
  <si>
    <t>BM1</t>
  </si>
  <si>
    <t>AE1</t>
  </si>
  <si>
    <t>DM1</t>
  </si>
  <si>
    <t>DE1</t>
  </si>
  <si>
    <t>SF1</t>
  </si>
  <si>
    <t>MS1</t>
  </si>
  <si>
    <t>FA1</t>
  </si>
  <si>
    <t>TS1</t>
  </si>
  <si>
    <t>IX</t>
  </si>
  <si>
    <t>PD1</t>
  </si>
  <si>
    <t>MS2</t>
  </si>
  <si>
    <t>ND</t>
  </si>
  <si>
    <t>DM2</t>
  </si>
  <si>
    <t>IV</t>
  </si>
  <si>
    <t>RM1</t>
  </si>
  <si>
    <t>MV</t>
  </si>
  <si>
    <t>GA1</t>
  </si>
  <si>
    <t>DG1</t>
  </si>
  <si>
    <t>RG1</t>
  </si>
  <si>
    <t>NA</t>
  </si>
  <si>
    <t>MO1</t>
  </si>
  <si>
    <t>MG1</t>
  </si>
  <si>
    <t>DO1</t>
  </si>
  <si>
    <t>MP1</t>
  </si>
  <si>
    <t>MP2</t>
  </si>
  <si>
    <t>PS1</t>
  </si>
  <si>
    <t>PS2</t>
  </si>
  <si>
    <t>OP1</t>
  </si>
  <si>
    <t>GM1</t>
  </si>
  <si>
    <t>MMEE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</si>
</sst>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color indexed="10"/>
      <name val="Arial CE"/>
      <family val="2"/>
      <charset val="238"/>
    </font>
    <font>
      <sz val="14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80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3" fillId="0" borderId="0" xfId="0" applyFont="1"/>
    <xf numFmtId="0" fontId="1" fillId="0" borderId="0" xfId="2"/>
    <xf numFmtId="0" fontId="5" fillId="0" borderId="0" xfId="2" applyFont="1"/>
    <xf numFmtId="0" fontId="4" fillId="0" borderId="0" xfId="3"/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1" fillId="0" borderId="10" xfId="2" applyFont="1" applyBorder="1"/>
    <xf numFmtId="0" fontId="1" fillId="0" borderId="10" xfId="2" applyBorder="1"/>
    <xf numFmtId="0" fontId="1" fillId="0" borderId="11" xfId="2" applyBorder="1"/>
    <xf numFmtId="0" fontId="1" fillId="0" borderId="12" xfId="2" applyBorder="1"/>
    <xf numFmtId="0" fontId="1" fillId="0" borderId="13" xfId="2" applyBorder="1"/>
    <xf numFmtId="0" fontId="1" fillId="0" borderId="14" xfId="2" applyBorder="1"/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18" xfId="2" applyBorder="1"/>
    <xf numFmtId="0" fontId="1" fillId="0" borderId="1" xfId="2" applyBorder="1"/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0" fontId="1" fillId="0" borderId="26" xfId="2" applyBorder="1"/>
    <xf numFmtId="0" fontId="1" fillId="0" borderId="27" xfId="2" applyBorder="1"/>
    <xf numFmtId="0" fontId="1" fillId="0" borderId="28" xfId="2" applyBorder="1"/>
    <xf numFmtId="0" fontId="3" fillId="0" borderId="29" xfId="2" applyFont="1" applyBorder="1"/>
    <xf numFmtId="0" fontId="3" fillId="0" borderId="30" xfId="2" applyFont="1" applyBorder="1"/>
    <xf numFmtId="0" fontId="3" fillId="0" borderId="31" xfId="2" applyFont="1" applyBorder="1"/>
    <xf numFmtId="0" fontId="1" fillId="0" borderId="0" xfId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" fillId="0" borderId="32" xfId="1" applyBorder="1" applyAlignment="1">
      <alignment horizontal="center"/>
    </xf>
    <xf numFmtId="0" fontId="1" fillId="0" borderId="2" xfId="1" applyBorder="1"/>
    <xf numFmtId="0" fontId="1" fillId="0" borderId="33" xfId="1" applyBorder="1"/>
    <xf numFmtId="0" fontId="1" fillId="0" borderId="34" xfId="1" applyBorder="1"/>
    <xf numFmtId="0" fontId="1" fillId="0" borderId="32" xfId="1" applyBorder="1"/>
    <xf numFmtId="0" fontId="1" fillId="0" borderId="35" xfId="1" applyBorder="1"/>
    <xf numFmtId="0" fontId="1" fillId="0" borderId="36" xfId="1" applyBorder="1"/>
    <xf numFmtId="0" fontId="1" fillId="0" borderId="36" xfId="1" applyBorder="1" applyAlignment="1">
      <alignment horizontal="center"/>
    </xf>
    <xf numFmtId="0" fontId="1" fillId="0" borderId="26" xfId="1" applyBorder="1"/>
    <xf numFmtId="0" fontId="1" fillId="0" borderId="37" xfId="1" applyFont="1" applyBorder="1"/>
    <xf numFmtId="0" fontId="1" fillId="0" borderId="37" xfId="1" applyBorder="1"/>
    <xf numFmtId="0" fontId="1" fillId="0" borderId="38" xfId="1" applyBorder="1"/>
    <xf numFmtId="0" fontId="1" fillId="0" borderId="3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1" fillId="0" borderId="20" xfId="1" applyBorder="1"/>
    <xf numFmtId="0" fontId="1" fillId="0" borderId="18" xfId="1" applyBorder="1"/>
    <xf numFmtId="0" fontId="1" fillId="0" borderId="1" xfId="1" applyBorder="1"/>
    <xf numFmtId="0" fontId="1" fillId="0" borderId="19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3" fillId="0" borderId="30" xfId="1" applyFont="1" applyBorder="1"/>
    <xf numFmtId="0" fontId="3" fillId="0" borderId="31" xfId="1" applyFont="1" applyBorder="1"/>
    <xf numFmtId="0" fontId="3" fillId="0" borderId="39" xfId="1" applyFont="1" applyBorder="1"/>
    <xf numFmtId="0" fontId="3" fillId="0" borderId="40" xfId="1" applyFont="1" applyBorder="1"/>
    <xf numFmtId="0" fontId="1" fillId="0" borderId="0" xfId="1" applyFont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41" xfId="1" applyBorder="1"/>
    <xf numFmtId="0" fontId="1" fillId="0" borderId="9" xfId="1" applyBorder="1"/>
    <xf numFmtId="0" fontId="1" fillId="0" borderId="10" xfId="1" applyFont="1" applyBorder="1"/>
    <xf numFmtId="0" fontId="1" fillId="0" borderId="10" xfId="1" applyBorder="1"/>
    <xf numFmtId="0" fontId="1" fillId="0" borderId="11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7" xfId="1" applyBorder="1"/>
    <xf numFmtId="0" fontId="3" fillId="0" borderId="29" xfId="1" applyFont="1" applyBorder="1"/>
    <xf numFmtId="0" fontId="5" fillId="0" borderId="0" xfId="3" applyFont="1"/>
    <xf numFmtId="0" fontId="3" fillId="0" borderId="0" xfId="3" applyFont="1"/>
    <xf numFmtId="0" fontId="3" fillId="0" borderId="0" xfId="3" applyFont="1" applyAlignment="1">
      <alignment horizontal="right"/>
    </xf>
    <xf numFmtId="0" fontId="4" fillId="0" borderId="2" xfId="3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34" xfId="3" applyBorder="1" applyAlignment="1">
      <alignment horizontal="center"/>
    </xf>
    <xf numFmtId="0" fontId="4" fillId="0" borderId="4" xfId="3" applyBorder="1"/>
    <xf numFmtId="0" fontId="4" fillId="0" borderId="5" xfId="3" applyBorder="1"/>
    <xf numFmtId="0" fontId="4" fillId="0" borderId="6" xfId="3" applyBorder="1"/>
    <xf numFmtId="0" fontId="4" fillId="0" borderId="6" xfId="3" applyBorder="1" applyAlignment="1">
      <alignment horizontal="center"/>
    </xf>
    <xf numFmtId="0" fontId="4" fillId="0" borderId="7" xfId="3" applyBorder="1"/>
    <xf numFmtId="0" fontId="4" fillId="0" borderId="8" xfId="3" applyBorder="1"/>
    <xf numFmtId="0" fontId="4" fillId="0" borderId="42" xfId="3" applyBorder="1" applyAlignment="1">
      <alignment horizontal="center"/>
    </xf>
    <xf numFmtId="0" fontId="4" fillId="0" borderId="9" xfId="3" applyBorder="1"/>
    <xf numFmtId="0" fontId="4" fillId="0" borderId="10" xfId="3" applyBorder="1"/>
    <xf numFmtId="0" fontId="4" fillId="0" borderId="11" xfId="3" applyBorder="1"/>
    <xf numFmtId="0" fontId="4" fillId="0" borderId="36" xfId="3" applyBorder="1"/>
    <xf numFmtId="0" fontId="4" fillId="0" borderId="12" xfId="3" applyBorder="1"/>
    <xf numFmtId="0" fontId="4" fillId="0" borderId="13" xfId="3" applyBorder="1"/>
    <xf numFmtId="0" fontId="4" fillId="0" borderId="43" xfId="3" applyBorder="1"/>
    <xf numFmtId="0" fontId="4" fillId="0" borderId="14" xfId="3" applyBorder="1"/>
    <xf numFmtId="0" fontId="4" fillId="0" borderId="15" xfId="3" applyBorder="1"/>
    <xf numFmtId="0" fontId="4" fillId="0" borderId="16" xfId="3" applyBorder="1"/>
    <xf numFmtId="0" fontId="4" fillId="0" borderId="17" xfId="3" applyBorder="1"/>
    <xf numFmtId="0" fontId="4" fillId="0" borderId="20" xfId="3" applyBorder="1"/>
    <xf numFmtId="0" fontId="4" fillId="0" borderId="44" xfId="3" applyBorder="1"/>
    <xf numFmtId="0" fontId="4" fillId="0" borderId="18" xfId="3" applyBorder="1"/>
    <xf numFmtId="0" fontId="4" fillId="0" borderId="1" xfId="3" applyBorder="1"/>
    <xf numFmtId="0" fontId="4" fillId="0" borderId="19" xfId="3" applyBorder="1"/>
    <xf numFmtId="0" fontId="3" fillId="0" borderId="29" xfId="3" applyFont="1" applyBorder="1"/>
    <xf numFmtId="0" fontId="3" fillId="0" borderId="30" xfId="3" applyFont="1" applyBorder="1"/>
    <xf numFmtId="0" fontId="3" fillId="0" borderId="45" xfId="3" applyFont="1" applyBorder="1"/>
    <xf numFmtId="0" fontId="3" fillId="0" borderId="31" xfId="3" applyFont="1" applyBorder="1"/>
    <xf numFmtId="0" fontId="4" fillId="0" borderId="30" xfId="3" applyBorder="1"/>
    <xf numFmtId="0" fontId="6" fillId="0" borderId="16" xfId="3" applyFont="1" applyBorder="1"/>
    <xf numFmtId="0" fontId="6" fillId="0" borderId="19" xfId="3" applyFont="1" applyBorder="1"/>
    <xf numFmtId="0" fontId="4" fillId="0" borderId="21" xfId="3" applyBorder="1"/>
    <xf numFmtId="0" fontId="4" fillId="0" borderId="22" xfId="3" applyBorder="1"/>
    <xf numFmtId="0" fontId="4" fillId="0" borderId="23" xfId="3" applyBorder="1"/>
    <xf numFmtId="0" fontId="4" fillId="0" borderId="24" xfId="3" applyBorder="1"/>
    <xf numFmtId="0" fontId="4" fillId="0" borderId="25" xfId="3" applyBorder="1"/>
    <xf numFmtId="0" fontId="4" fillId="0" borderId="42" xfId="3" applyBorder="1"/>
    <xf numFmtId="0" fontId="4" fillId="0" borderId="26" xfId="3" applyBorder="1"/>
    <xf numFmtId="0" fontId="4" fillId="0" borderId="27" xfId="3" applyBorder="1"/>
    <xf numFmtId="0" fontId="4" fillId="0" borderId="28" xfId="3" applyBorder="1"/>
    <xf numFmtId="0" fontId="1" fillId="0" borderId="5" xfId="2" applyFont="1" applyBorder="1"/>
    <xf numFmtId="0" fontId="1" fillId="0" borderId="0" xfId="2" applyFont="1"/>
    <xf numFmtId="0" fontId="1" fillId="0" borderId="33" xfId="1" applyFont="1" applyBorder="1"/>
    <xf numFmtId="0" fontId="1" fillId="0" borderId="5" xfId="1" applyFont="1" applyBorder="1"/>
    <xf numFmtId="0" fontId="4" fillId="0" borderId="5" xfId="3" applyFont="1" applyBorder="1"/>
    <xf numFmtId="0" fontId="4" fillId="0" borderId="17" xfId="3" applyFont="1" applyBorder="1"/>
    <xf numFmtId="0" fontId="4" fillId="0" borderId="0" xfId="3" applyFont="1"/>
    <xf numFmtId="0" fontId="1" fillId="0" borderId="8" xfId="2" applyBorder="1" applyAlignment="1">
      <alignment horizontal="center"/>
    </xf>
    <xf numFmtId="0" fontId="1" fillId="0" borderId="8" xfId="1" applyBorder="1" applyAlignment="1">
      <alignment horizontal="center"/>
    </xf>
    <xf numFmtId="0" fontId="4" fillId="0" borderId="8" xfId="3" applyBorder="1" applyAlignment="1">
      <alignment horizontal="center"/>
    </xf>
    <xf numFmtId="0" fontId="1" fillId="0" borderId="15" xfId="2" applyFont="1" applyBorder="1"/>
    <xf numFmtId="0" fontId="1" fillId="0" borderId="1" xfId="2" applyFont="1" applyBorder="1"/>
    <xf numFmtId="0" fontId="1" fillId="0" borderId="24" xfId="2" applyFont="1" applyBorder="1"/>
    <xf numFmtId="0" fontId="1" fillId="0" borderId="27" xfId="2" applyFont="1" applyBorder="1"/>
    <xf numFmtId="0" fontId="4" fillId="0" borderId="1" xfId="3" applyFont="1" applyBorder="1"/>
    <xf numFmtId="0" fontId="4" fillId="0" borderId="15" xfId="3" applyFont="1" applyBorder="1"/>
    <xf numFmtId="0" fontId="4" fillId="0" borderId="24" xfId="3" applyFont="1" applyBorder="1"/>
    <xf numFmtId="0" fontId="4" fillId="0" borderId="27" xfId="3" applyFont="1" applyBorder="1"/>
    <xf numFmtId="0" fontId="1" fillId="0" borderId="38" xfId="2" applyBorder="1"/>
    <xf numFmtId="0" fontId="1" fillId="0" borderId="12" xfId="1" applyFont="1" applyBorder="1"/>
    <xf numFmtId="0" fontId="1" fillId="0" borderId="17" xfId="1" applyFont="1" applyBorder="1"/>
    <xf numFmtId="0" fontId="1" fillId="0" borderId="21" xfId="1" applyFont="1" applyBorder="1"/>
    <xf numFmtId="0" fontId="4" fillId="0" borderId="7" xfId="3" applyFont="1" applyBorder="1"/>
    <xf numFmtId="0" fontId="4" fillId="0" borderId="12" xfId="3" applyFont="1" applyBorder="1"/>
    <xf numFmtId="0" fontId="4" fillId="0" borderId="21" xfId="3" applyFont="1" applyBorder="1"/>
    <xf numFmtId="0" fontId="9" fillId="0" borderId="1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8" xfId="0" applyFont="1" applyFill="1" applyBorder="1"/>
    <xf numFmtId="0" fontId="10" fillId="0" borderId="4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50" xfId="0" applyFont="1" applyFill="1" applyBorder="1"/>
    <xf numFmtId="0" fontId="9" fillId="0" borderId="0" xfId="0" applyFont="1" applyFill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8" fillId="0" borderId="45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10" fillId="0" borderId="26" xfId="0" applyFont="1" applyFill="1" applyBorder="1" applyAlignment="1">
      <alignment horizontal="center" vertical="center"/>
    </xf>
    <xf numFmtId="0" fontId="10" fillId="3" borderId="18" xfId="0" applyFont="1" applyFill="1" applyBorder="1"/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/>
    </xf>
    <xf numFmtId="164" fontId="9" fillId="0" borderId="63" xfId="0" applyNumberFormat="1" applyFont="1" applyFill="1" applyBorder="1" applyAlignment="1">
      <alignment horizontal="center" vertical="center" wrapText="1"/>
    </xf>
    <xf numFmtId="164" fontId="2" fillId="0" borderId="63" xfId="0" applyNumberFormat="1" applyFont="1" applyFill="1" applyBorder="1" applyAlignment="1">
      <alignment horizontal="center" vertical="center"/>
    </xf>
    <xf numFmtId="1" fontId="9" fillId="0" borderId="63" xfId="0" applyNumberFormat="1" applyFont="1" applyFill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0" fontId="10" fillId="0" borderId="26" xfId="0" applyFont="1" applyFill="1" applyBorder="1"/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8" fillId="0" borderId="49" xfId="0" applyFont="1" applyFill="1" applyBorder="1"/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/>
    </xf>
    <xf numFmtId="1" fontId="9" fillId="0" borderId="18" xfId="0" applyNumberFormat="1" applyFont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/>
    </xf>
    <xf numFmtId="0" fontId="2" fillId="0" borderId="51" xfId="0" applyFont="1" applyFill="1" applyBorder="1"/>
    <xf numFmtId="0" fontId="2" fillId="0" borderId="48" xfId="0" applyFont="1" applyFill="1" applyBorder="1" applyAlignment="1">
      <alignment horizontal="center"/>
    </xf>
    <xf numFmtId="0" fontId="2" fillId="0" borderId="18" xfId="0" applyFont="1" applyFill="1" applyBorder="1"/>
    <xf numFmtId="0" fontId="10" fillId="0" borderId="33" xfId="0" applyFont="1" applyFill="1" applyBorder="1"/>
    <xf numFmtId="0" fontId="10" fillId="3" borderId="64" xfId="0" applyFont="1" applyFill="1" applyBorder="1"/>
    <xf numFmtId="0" fontId="10" fillId="0" borderId="64" xfId="0" applyFont="1" applyFill="1" applyBorder="1"/>
    <xf numFmtId="0" fontId="10" fillId="0" borderId="28" xfId="0" applyFont="1" applyFill="1" applyBorder="1"/>
    <xf numFmtId="0" fontId="2" fillId="0" borderId="61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0" fontId="2" fillId="0" borderId="63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60" xfId="0" applyFont="1" applyFill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18" xfId="0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48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0" fillId="5" borderId="61" xfId="0" applyFont="1" applyFill="1" applyBorder="1" applyAlignment="1">
      <alignment horizontal="center" vertical="center"/>
    </xf>
    <xf numFmtId="0" fontId="10" fillId="5" borderId="59" xfId="0" applyFont="1" applyFill="1" applyBorder="1" applyAlignment="1">
      <alignment horizontal="center" vertical="center"/>
    </xf>
    <xf numFmtId="0" fontId="2" fillId="5" borderId="0" xfId="0" applyFont="1" applyFill="1" applyBorder="1"/>
    <xf numFmtId="0" fontId="11" fillId="5" borderId="14" xfId="0" applyFont="1" applyFill="1" applyBorder="1" applyAlignment="1">
      <alignment horizontal="center"/>
    </xf>
    <xf numFmtId="0" fontId="11" fillId="5" borderId="53" xfId="0" applyFont="1" applyFill="1" applyBorder="1" applyAlignment="1">
      <alignment horizontal="center"/>
    </xf>
    <xf numFmtId="0" fontId="11" fillId="5" borderId="43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left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63" xfId="0" applyFont="1" applyFill="1" applyBorder="1" applyAlignment="1">
      <alignment horizontal="center" vertical="center"/>
    </xf>
    <xf numFmtId="0" fontId="10" fillId="6" borderId="51" xfId="0" applyFont="1" applyFill="1" applyBorder="1" applyAlignment="1">
      <alignment horizontal="center" vertical="center"/>
    </xf>
    <xf numFmtId="0" fontId="2" fillId="6" borderId="0" xfId="0" applyFont="1" applyFill="1" applyBorder="1"/>
    <xf numFmtId="0" fontId="11" fillId="6" borderId="1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10" fillId="4" borderId="18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left" vertical="center" wrapText="1"/>
    </xf>
    <xf numFmtId="0" fontId="10" fillId="7" borderId="18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63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/>
    </xf>
    <xf numFmtId="0" fontId="2" fillId="7" borderId="0" xfId="0" applyFont="1" applyFill="1" applyBorder="1"/>
    <xf numFmtId="0" fontId="10" fillId="7" borderId="1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left" vertical="center"/>
    </xf>
    <xf numFmtId="0" fontId="10" fillId="8" borderId="17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63" xfId="0" applyFont="1" applyFill="1" applyBorder="1" applyAlignment="1">
      <alignment horizontal="center" vertical="center"/>
    </xf>
    <xf numFmtId="0" fontId="10" fillId="8" borderId="51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2" fillId="8" borderId="0" xfId="0" applyFont="1" applyFill="1" applyBorder="1"/>
    <xf numFmtId="0" fontId="10" fillId="8" borderId="18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2" fillId="8" borderId="19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37" xfId="0" applyNumberFormat="1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left" vertical="center" wrapText="1"/>
    </xf>
    <xf numFmtId="0" fontId="2" fillId="9" borderId="17" xfId="0" applyFont="1" applyFill="1" applyBorder="1" applyAlignment="1">
      <alignment horizontal="left" vertical="center" wrapText="1"/>
    </xf>
    <xf numFmtId="0" fontId="2" fillId="9" borderId="20" xfId="0" applyFont="1" applyFill="1" applyBorder="1" applyAlignment="1">
      <alignment horizontal="left" vertical="center" wrapText="1"/>
    </xf>
    <xf numFmtId="0" fontId="2" fillId="0" borderId="65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10" fillId="0" borderId="19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2" fillId="0" borderId="41" xfId="0" applyFont="1" applyFill="1" applyBorder="1"/>
    <xf numFmtId="0" fontId="10" fillId="0" borderId="68" xfId="0" applyFont="1" applyFill="1" applyBorder="1" applyAlignment="1">
      <alignment horizontal="center"/>
    </xf>
    <xf numFmtId="0" fontId="4" fillId="0" borderId="0" xfId="3" applyFont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11" fillId="0" borderId="5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</cellXfs>
  <cellStyles count="4">
    <cellStyle name="Normál" xfId="0" builtinId="0"/>
    <cellStyle name="Normal_Geszaki_ok" xfId="1"/>
    <cellStyle name="Normal_kab_szakiranyleiras" xfId="2"/>
    <cellStyle name="Normál_NIKTT030124" xfId="3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6"/>
  <sheetViews>
    <sheetView zoomScale="75" workbookViewId="0">
      <selection activeCell="B251" sqref="B251:J251"/>
    </sheetView>
  </sheetViews>
  <sheetFormatPr defaultColWidth="9.140625" defaultRowHeight="12.75" x14ac:dyDescent="0.2"/>
  <cols>
    <col min="1" max="1" width="43" style="8" customWidth="1"/>
    <col min="2" max="2" width="14.42578125" style="8" customWidth="1"/>
    <col min="3" max="3" width="4" style="8" customWidth="1"/>
    <col min="4" max="4" width="4.42578125" style="8" customWidth="1"/>
    <col min="5" max="5" width="4.140625" style="8" customWidth="1"/>
    <col min="6" max="6" width="3.85546875" style="8" customWidth="1"/>
    <col min="7" max="7" width="2.85546875" style="8" customWidth="1"/>
    <col min="8" max="8" width="4.140625" style="8" customWidth="1"/>
    <col min="9" max="9" width="3.5703125" style="8" customWidth="1"/>
    <col min="10" max="10" width="4.140625" style="8" customWidth="1"/>
    <col min="11" max="11" width="2.7109375" style="8" customWidth="1"/>
    <col min="12" max="12" width="3.5703125" style="8" bestFit="1" customWidth="1"/>
    <col min="13" max="13" width="3.140625" style="8" customWidth="1"/>
    <col min="14" max="14" width="3.28515625" style="8" customWidth="1"/>
    <col min="15" max="15" width="4.140625" style="8" customWidth="1"/>
    <col min="16" max="16" width="2.42578125" style="8" customWidth="1"/>
    <col min="17" max="17" width="2.85546875" style="8" customWidth="1"/>
    <col min="18" max="18" width="3" style="8" customWidth="1"/>
    <col min="19" max="16384" width="9.140625" style="8"/>
  </cols>
  <sheetData>
    <row r="1" spans="1:19" ht="15.75" x14ac:dyDescent="0.25">
      <c r="A1" s="6"/>
      <c r="B1" s="6"/>
      <c r="C1" s="7" t="s">
        <v>106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">
      <c r="A2" s="9" t="s">
        <v>107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0" t="s">
        <v>108</v>
      </c>
    </row>
    <row r="3" spans="1:19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">
      <c r="A4" s="6" t="s">
        <v>109</v>
      </c>
      <c r="B4" s="9" t="s">
        <v>110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">
      <c r="A6" s="136" t="s">
        <v>245</v>
      </c>
      <c r="B6" s="6"/>
      <c r="C6" s="136" t="s">
        <v>105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13.5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">
      <c r="A8" s="11" t="s">
        <v>111</v>
      </c>
      <c r="B8" s="12" t="s">
        <v>113</v>
      </c>
      <c r="C8" s="13"/>
      <c r="D8" s="135" t="s">
        <v>115</v>
      </c>
      <c r="E8" s="14"/>
      <c r="F8" s="14"/>
      <c r="G8" s="15"/>
      <c r="H8" s="14"/>
      <c r="I8" s="135" t="s">
        <v>116</v>
      </c>
      <c r="J8" s="14"/>
      <c r="K8" s="14"/>
      <c r="L8" s="14"/>
      <c r="M8" s="13"/>
      <c r="N8" s="135" t="s">
        <v>244</v>
      </c>
      <c r="O8" s="14"/>
      <c r="P8" s="14"/>
      <c r="Q8" s="15"/>
    </row>
    <row r="9" spans="1:19" ht="13.5" thickBot="1" x14ac:dyDescent="0.25">
      <c r="A9" s="16"/>
      <c r="B9" s="142"/>
      <c r="C9" s="18" t="s">
        <v>6</v>
      </c>
      <c r="D9" s="19" t="s">
        <v>7</v>
      </c>
      <c r="E9" s="19" t="s">
        <v>8</v>
      </c>
      <c r="F9" s="20" t="s">
        <v>10</v>
      </c>
      <c r="G9" s="21" t="s">
        <v>9</v>
      </c>
      <c r="H9" s="18" t="s">
        <v>6</v>
      </c>
      <c r="I9" s="19" t="s">
        <v>7</v>
      </c>
      <c r="J9" s="19" t="s">
        <v>8</v>
      </c>
      <c r="K9" s="20" t="s">
        <v>10</v>
      </c>
      <c r="L9" s="21" t="s">
        <v>9</v>
      </c>
      <c r="M9" s="18" t="s">
        <v>6</v>
      </c>
      <c r="N9" s="19" t="s">
        <v>7</v>
      </c>
      <c r="O9" s="19" t="s">
        <v>8</v>
      </c>
      <c r="P9" s="20" t="s">
        <v>10</v>
      </c>
      <c r="Q9" s="21" t="s">
        <v>9</v>
      </c>
    </row>
    <row r="10" spans="1:19" x14ac:dyDescent="0.2">
      <c r="A10" s="22" t="s">
        <v>118</v>
      </c>
      <c r="B10" s="23">
        <v>2</v>
      </c>
      <c r="C10" s="24">
        <v>2</v>
      </c>
      <c r="D10" s="25">
        <v>0</v>
      </c>
      <c r="E10" s="25">
        <v>0</v>
      </c>
      <c r="F10" s="145" t="s">
        <v>65</v>
      </c>
      <c r="G10" s="26">
        <v>3</v>
      </c>
      <c r="H10" s="24"/>
      <c r="I10" s="25"/>
      <c r="J10" s="25"/>
      <c r="K10" s="25"/>
      <c r="L10" s="26"/>
      <c r="M10" s="24"/>
      <c r="N10" s="25"/>
      <c r="O10" s="25"/>
      <c r="P10" s="25"/>
      <c r="Q10" s="26"/>
    </row>
    <row r="11" spans="1:19" x14ac:dyDescent="0.2">
      <c r="A11" s="27" t="s">
        <v>119</v>
      </c>
      <c r="B11" s="31">
        <v>2</v>
      </c>
      <c r="C11" s="28"/>
      <c r="D11" s="29"/>
      <c r="E11" s="29"/>
      <c r="F11" s="29"/>
      <c r="G11" s="30"/>
      <c r="H11" s="28">
        <v>2</v>
      </c>
      <c r="I11" s="29">
        <v>0</v>
      </c>
      <c r="J11" s="29">
        <v>0</v>
      </c>
      <c r="K11" s="146" t="s">
        <v>65</v>
      </c>
      <c r="L11" s="30">
        <v>2</v>
      </c>
      <c r="M11" s="28"/>
      <c r="N11" s="29"/>
      <c r="O11" s="29"/>
      <c r="P11" s="29"/>
      <c r="Q11" s="30"/>
    </row>
    <row r="12" spans="1:19" x14ac:dyDescent="0.2">
      <c r="A12" s="27" t="s">
        <v>120</v>
      </c>
      <c r="B12" s="31">
        <v>2</v>
      </c>
      <c r="C12" s="28"/>
      <c r="D12" s="29"/>
      <c r="E12" s="29"/>
      <c r="F12" s="29"/>
      <c r="G12" s="30"/>
      <c r="H12" s="28">
        <v>2</v>
      </c>
      <c r="I12" s="29">
        <v>0</v>
      </c>
      <c r="J12" s="29">
        <v>0</v>
      </c>
      <c r="K12" s="146" t="s">
        <v>65</v>
      </c>
      <c r="L12" s="30">
        <v>3</v>
      </c>
      <c r="M12" s="28"/>
      <c r="N12" s="29"/>
      <c r="O12" s="29"/>
      <c r="P12" s="29"/>
      <c r="Q12" s="30"/>
    </row>
    <row r="13" spans="1:19" x14ac:dyDescent="0.2">
      <c r="A13" s="27" t="s">
        <v>121</v>
      </c>
      <c r="B13" s="31">
        <v>2</v>
      </c>
      <c r="C13" s="28"/>
      <c r="D13" s="29"/>
      <c r="E13" s="29"/>
      <c r="F13" s="29"/>
      <c r="G13" s="30"/>
      <c r="H13" s="28">
        <v>0</v>
      </c>
      <c r="I13" s="29">
        <v>0</v>
      </c>
      <c r="J13" s="29">
        <v>2</v>
      </c>
      <c r="K13" s="146" t="s">
        <v>66</v>
      </c>
      <c r="L13" s="30">
        <v>2</v>
      </c>
      <c r="M13" s="28"/>
      <c r="N13" s="29"/>
      <c r="O13" s="29"/>
      <c r="P13" s="29"/>
      <c r="Q13" s="30"/>
    </row>
    <row r="14" spans="1:19" x14ac:dyDescent="0.2">
      <c r="A14" s="27" t="s">
        <v>122</v>
      </c>
      <c r="B14" s="31">
        <v>2</v>
      </c>
      <c r="C14" s="28"/>
      <c r="D14" s="29"/>
      <c r="E14" s="29"/>
      <c r="F14" s="29"/>
      <c r="G14" s="30"/>
      <c r="H14" s="28">
        <v>0</v>
      </c>
      <c r="I14" s="29">
        <v>0</v>
      </c>
      <c r="J14" s="29">
        <v>2</v>
      </c>
      <c r="K14" s="146" t="s">
        <v>66</v>
      </c>
      <c r="L14" s="30">
        <v>2</v>
      </c>
      <c r="M14" s="28"/>
      <c r="N14" s="29"/>
      <c r="O14" s="29"/>
      <c r="P14" s="29"/>
      <c r="Q14" s="30"/>
    </row>
    <row r="15" spans="1:19" x14ac:dyDescent="0.2">
      <c r="A15" s="27" t="s">
        <v>123</v>
      </c>
      <c r="B15" s="31">
        <v>2</v>
      </c>
      <c r="C15" s="28"/>
      <c r="D15" s="29"/>
      <c r="E15" s="29"/>
      <c r="F15" s="29"/>
      <c r="G15" s="30"/>
      <c r="H15" s="28"/>
      <c r="I15" s="29"/>
      <c r="J15" s="29"/>
      <c r="K15" s="29"/>
      <c r="L15" s="30"/>
      <c r="M15" s="28">
        <v>0</v>
      </c>
      <c r="N15" s="29">
        <v>0</v>
      </c>
      <c r="O15" s="29">
        <v>2</v>
      </c>
      <c r="P15" s="146" t="s">
        <v>66</v>
      </c>
      <c r="Q15" s="30">
        <v>2</v>
      </c>
    </row>
    <row r="16" spans="1:19" x14ac:dyDescent="0.2">
      <c r="A16" s="27" t="s">
        <v>124</v>
      </c>
      <c r="B16" s="31">
        <v>2</v>
      </c>
      <c r="C16" s="28"/>
      <c r="D16" s="29"/>
      <c r="E16" s="29"/>
      <c r="F16" s="29"/>
      <c r="G16" s="30"/>
      <c r="H16" s="28"/>
      <c r="I16" s="29"/>
      <c r="J16" s="29"/>
      <c r="K16" s="29"/>
      <c r="L16" s="30"/>
      <c r="M16" s="28">
        <v>2</v>
      </c>
      <c r="N16" s="29">
        <v>0</v>
      </c>
      <c r="O16" s="29">
        <v>0</v>
      </c>
      <c r="P16" s="146" t="s">
        <v>66</v>
      </c>
      <c r="Q16" s="30">
        <v>2</v>
      </c>
    </row>
    <row r="17" spans="1:19" x14ac:dyDescent="0.2">
      <c r="A17" s="32" t="s">
        <v>125</v>
      </c>
      <c r="B17" s="33">
        <v>2</v>
      </c>
      <c r="C17" s="34"/>
      <c r="D17" s="35"/>
      <c r="E17" s="35"/>
      <c r="F17" s="35"/>
      <c r="G17" s="36"/>
      <c r="H17" s="34">
        <v>2</v>
      </c>
      <c r="I17" s="35">
        <v>0</v>
      </c>
      <c r="J17" s="35">
        <v>0</v>
      </c>
      <c r="K17" s="147" t="s">
        <v>66</v>
      </c>
      <c r="L17" s="36">
        <v>2</v>
      </c>
      <c r="M17" s="34"/>
      <c r="N17" s="35"/>
      <c r="O17" s="35"/>
      <c r="P17" s="147"/>
      <c r="Q17" s="36"/>
    </row>
    <row r="18" spans="1:19" ht="13.5" thickBot="1" x14ac:dyDescent="0.25">
      <c r="A18" s="16" t="s">
        <v>126</v>
      </c>
      <c r="B18" s="17">
        <v>2</v>
      </c>
      <c r="C18" s="37"/>
      <c r="D18" s="38"/>
      <c r="E18" s="38"/>
      <c r="F18" s="38"/>
      <c r="G18" s="39"/>
      <c r="H18" s="37"/>
      <c r="I18" s="38"/>
      <c r="J18" s="38"/>
      <c r="K18" s="38"/>
      <c r="L18" s="39"/>
      <c r="M18" s="37">
        <v>2</v>
      </c>
      <c r="N18" s="38">
        <v>0</v>
      </c>
      <c r="O18" s="38">
        <v>0</v>
      </c>
      <c r="P18" s="148" t="s">
        <v>66</v>
      </c>
      <c r="Q18" s="153">
        <v>2</v>
      </c>
    </row>
    <row r="19" spans="1:19" ht="13.5" thickBot="1" x14ac:dyDescent="0.25">
      <c r="A19" s="40" t="s">
        <v>127</v>
      </c>
      <c r="B19" s="41">
        <f>SUM(B10:B18)</f>
        <v>18</v>
      </c>
      <c r="C19" s="42">
        <f>SUM(C10:C17)</f>
        <v>2</v>
      </c>
      <c r="D19" s="42">
        <f>SUM(D10:D17)</f>
        <v>0</v>
      </c>
      <c r="E19" s="42">
        <f>SUM(E10:E17)</f>
        <v>0</v>
      </c>
      <c r="F19" s="42"/>
      <c r="G19" s="42">
        <f>SUM(G10:G17)</f>
        <v>3</v>
      </c>
      <c r="H19" s="42">
        <f>SUM(H10:H17)</f>
        <v>6</v>
      </c>
      <c r="I19" s="42">
        <f>SUM(I10:I17)</f>
        <v>0</v>
      </c>
      <c r="J19" s="42">
        <f>SUM(J10:J17)</f>
        <v>4</v>
      </c>
      <c r="K19" s="42"/>
      <c r="L19" s="42">
        <f>SUM(L10:L17)</f>
        <v>11</v>
      </c>
      <c r="M19" s="42">
        <v>4</v>
      </c>
      <c r="N19" s="42">
        <f>SUM(N10:N17)</f>
        <v>0</v>
      </c>
      <c r="O19" s="42">
        <f>SUM(O10:O17)</f>
        <v>2</v>
      </c>
      <c r="P19" s="42"/>
      <c r="Q19" s="42">
        <v>6</v>
      </c>
    </row>
    <row r="20" spans="1:19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x14ac:dyDescent="0.2">
      <c r="A21" s="6" t="s">
        <v>128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x14ac:dyDescent="0.2">
      <c r="A22" s="6" t="s">
        <v>129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x14ac:dyDescent="0.2">
      <c r="A23" s="6" t="s">
        <v>130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6" spans="1:19" ht="15.75" x14ac:dyDescent="0.25">
      <c r="A26" s="43"/>
      <c r="B26" s="43"/>
      <c r="C26" s="44" t="s">
        <v>106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x14ac:dyDescent="0.2">
      <c r="A27" s="77" t="s">
        <v>107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5" t="s">
        <v>131</v>
      </c>
    </row>
    <row r="28" spans="1:19" x14ac:dyDescent="0.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1:19" x14ac:dyDescent="0.2">
      <c r="A29" s="43" t="s">
        <v>132</v>
      </c>
      <c r="B29" s="46" t="s">
        <v>133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spans="1:19" x14ac:dyDescent="0.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19" x14ac:dyDescent="0.2">
      <c r="A31" s="76" t="s">
        <v>246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19" ht="13.5" thickBot="1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19" x14ac:dyDescent="0.2">
      <c r="A33" s="47" t="s">
        <v>111</v>
      </c>
      <c r="B33" s="47" t="s">
        <v>134</v>
      </c>
      <c r="C33" s="48"/>
      <c r="D33" s="137" t="s">
        <v>115</v>
      </c>
      <c r="E33" s="49"/>
      <c r="F33" s="49"/>
      <c r="G33" s="50"/>
      <c r="H33" s="48"/>
      <c r="I33" s="137" t="s">
        <v>116</v>
      </c>
      <c r="J33" s="49"/>
      <c r="K33" s="49"/>
      <c r="L33" s="50"/>
      <c r="M33" s="48"/>
      <c r="N33" s="137" t="s">
        <v>244</v>
      </c>
      <c r="O33" s="49"/>
      <c r="P33" s="49"/>
      <c r="Q33" s="50"/>
    </row>
    <row r="34" spans="1:19" ht="13.5" thickBot="1" x14ac:dyDescent="0.25">
      <c r="A34" s="52"/>
      <c r="B34" s="54" t="s">
        <v>135</v>
      </c>
      <c r="C34" s="55" t="s">
        <v>6</v>
      </c>
      <c r="D34" s="56" t="s">
        <v>7</v>
      </c>
      <c r="E34" s="56" t="s">
        <v>8</v>
      </c>
      <c r="F34" s="57" t="s">
        <v>10</v>
      </c>
      <c r="G34" s="58" t="s">
        <v>9</v>
      </c>
      <c r="H34" s="55" t="s">
        <v>6</v>
      </c>
      <c r="I34" s="56" t="s">
        <v>7</v>
      </c>
      <c r="J34" s="56" t="s">
        <v>8</v>
      </c>
      <c r="K34" s="57" t="s">
        <v>10</v>
      </c>
      <c r="L34" s="58" t="s">
        <v>9</v>
      </c>
      <c r="M34" s="55" t="s">
        <v>6</v>
      </c>
      <c r="N34" s="56" t="s">
        <v>7</v>
      </c>
      <c r="O34" s="56" t="s">
        <v>8</v>
      </c>
      <c r="P34" s="57" t="s">
        <v>10</v>
      </c>
      <c r="Q34" s="58" t="s">
        <v>9</v>
      </c>
    </row>
    <row r="35" spans="1:19" x14ac:dyDescent="0.2">
      <c r="A35" s="59" t="s">
        <v>136</v>
      </c>
      <c r="B35" s="60">
        <v>2</v>
      </c>
      <c r="C35" s="61">
        <v>2</v>
      </c>
      <c r="D35" s="62">
        <v>0</v>
      </c>
      <c r="E35" s="62">
        <v>0</v>
      </c>
      <c r="F35" s="62" t="s">
        <v>65</v>
      </c>
      <c r="G35" s="63">
        <v>3</v>
      </c>
      <c r="H35" s="61"/>
      <c r="I35" s="62"/>
      <c r="J35" s="62"/>
      <c r="K35" s="62"/>
      <c r="L35" s="63"/>
      <c r="M35" s="61"/>
      <c r="N35" s="62"/>
      <c r="O35" s="62"/>
      <c r="P35" s="62"/>
      <c r="Q35" s="63"/>
    </row>
    <row r="36" spans="1:19" x14ac:dyDescent="0.2">
      <c r="A36" s="64" t="s">
        <v>137</v>
      </c>
      <c r="B36" s="64">
        <v>3</v>
      </c>
      <c r="C36" s="65"/>
      <c r="D36" s="66"/>
      <c r="E36" s="66"/>
      <c r="F36" s="66"/>
      <c r="G36" s="67"/>
      <c r="H36" s="65">
        <v>2</v>
      </c>
      <c r="I36" s="66">
        <v>0</v>
      </c>
      <c r="J36" s="66">
        <v>1</v>
      </c>
      <c r="K36" s="66" t="s">
        <v>65</v>
      </c>
      <c r="L36" s="67">
        <v>4</v>
      </c>
      <c r="M36" s="65"/>
      <c r="N36" s="66"/>
      <c r="O36" s="66"/>
      <c r="P36" s="66"/>
      <c r="Q36" s="67"/>
    </row>
    <row r="37" spans="1:19" x14ac:dyDescent="0.2">
      <c r="A37" s="64" t="s">
        <v>138</v>
      </c>
      <c r="B37" s="64">
        <v>3</v>
      </c>
      <c r="C37" s="65"/>
      <c r="D37" s="66"/>
      <c r="E37" s="66"/>
      <c r="F37" s="66"/>
      <c r="G37" s="67"/>
      <c r="H37" s="65">
        <v>2</v>
      </c>
      <c r="I37" s="66">
        <v>0</v>
      </c>
      <c r="J37" s="66">
        <v>1</v>
      </c>
      <c r="K37" s="66" t="s">
        <v>65</v>
      </c>
      <c r="L37" s="67">
        <v>3</v>
      </c>
      <c r="M37" s="65"/>
      <c r="N37" s="66"/>
      <c r="O37" s="66"/>
      <c r="P37" s="66"/>
      <c r="Q37" s="67"/>
    </row>
    <row r="38" spans="1:19" x14ac:dyDescent="0.2">
      <c r="A38" s="64" t="s">
        <v>139</v>
      </c>
      <c r="B38" s="64">
        <v>2</v>
      </c>
      <c r="C38" s="65"/>
      <c r="D38" s="66"/>
      <c r="E38" s="66"/>
      <c r="F38" s="66"/>
      <c r="G38" s="67"/>
      <c r="H38" s="65">
        <v>2</v>
      </c>
      <c r="I38" s="66">
        <v>0</v>
      </c>
      <c r="J38" s="66">
        <v>0</v>
      </c>
      <c r="K38" s="66" t="s">
        <v>65</v>
      </c>
      <c r="L38" s="67">
        <v>2</v>
      </c>
      <c r="M38" s="65"/>
      <c r="N38" s="66"/>
      <c r="O38" s="66"/>
      <c r="P38" s="66"/>
      <c r="Q38" s="67"/>
    </row>
    <row r="39" spans="1:19" x14ac:dyDescent="0.2">
      <c r="A39" s="64" t="s">
        <v>140</v>
      </c>
      <c r="B39" s="64">
        <v>2</v>
      </c>
      <c r="C39" s="65"/>
      <c r="D39" s="66"/>
      <c r="E39" s="66"/>
      <c r="F39" s="66"/>
      <c r="G39" s="67"/>
      <c r="H39" s="65">
        <v>2</v>
      </c>
      <c r="I39" s="66">
        <v>0</v>
      </c>
      <c r="J39" s="66">
        <v>0</v>
      </c>
      <c r="K39" s="66" t="s">
        <v>65</v>
      </c>
      <c r="L39" s="67">
        <v>2</v>
      </c>
      <c r="M39" s="65"/>
      <c r="N39" s="66"/>
      <c r="O39" s="66"/>
      <c r="P39" s="66"/>
      <c r="Q39" s="67"/>
    </row>
    <row r="40" spans="1:19" x14ac:dyDescent="0.2">
      <c r="A40" s="64" t="s">
        <v>141</v>
      </c>
      <c r="B40" s="64">
        <v>3</v>
      </c>
      <c r="C40" s="65"/>
      <c r="D40" s="66"/>
      <c r="E40" s="66"/>
      <c r="F40" s="66"/>
      <c r="G40" s="67"/>
      <c r="H40" s="65"/>
      <c r="I40" s="66"/>
      <c r="J40" s="66"/>
      <c r="K40" s="66"/>
      <c r="L40" s="67"/>
      <c r="M40" s="65">
        <v>2</v>
      </c>
      <c r="N40" s="66">
        <v>0</v>
      </c>
      <c r="O40" s="66">
        <v>1</v>
      </c>
      <c r="P40" s="66" t="s">
        <v>65</v>
      </c>
      <c r="Q40" s="67">
        <v>3</v>
      </c>
    </row>
    <row r="41" spans="1:19" ht="13.5" thickBot="1" x14ac:dyDescent="0.25">
      <c r="A41" s="68" t="s">
        <v>142</v>
      </c>
      <c r="B41" s="68">
        <v>3</v>
      </c>
      <c r="C41" s="69"/>
      <c r="D41" s="70"/>
      <c r="E41" s="70"/>
      <c r="F41" s="70"/>
      <c r="G41" s="71"/>
      <c r="H41" s="69"/>
      <c r="I41" s="70"/>
      <c r="J41" s="70"/>
      <c r="K41" s="70"/>
      <c r="L41" s="71"/>
      <c r="M41" s="69">
        <v>2</v>
      </c>
      <c r="N41" s="70">
        <v>0</v>
      </c>
      <c r="O41" s="70">
        <v>1</v>
      </c>
      <c r="P41" s="70" t="s">
        <v>65</v>
      </c>
      <c r="Q41" s="71">
        <v>3</v>
      </c>
    </row>
    <row r="42" spans="1:19" ht="13.5" thickBot="1" x14ac:dyDescent="0.25">
      <c r="A42" s="72" t="s">
        <v>127</v>
      </c>
      <c r="B42" s="72">
        <v>18</v>
      </c>
      <c r="C42" s="73">
        <v>2</v>
      </c>
      <c r="D42" s="74">
        <v>0</v>
      </c>
      <c r="E42" s="74">
        <v>0</v>
      </c>
      <c r="F42" s="74"/>
      <c r="G42" s="75">
        <v>3</v>
      </c>
      <c r="H42" s="73">
        <v>8</v>
      </c>
      <c r="I42" s="74">
        <v>0</v>
      </c>
      <c r="J42" s="74">
        <v>2</v>
      </c>
      <c r="K42" s="74"/>
      <c r="L42" s="75">
        <v>11</v>
      </c>
      <c r="M42" s="73">
        <v>4</v>
      </c>
      <c r="N42" s="74">
        <v>0</v>
      </c>
      <c r="O42" s="74">
        <v>2</v>
      </c>
      <c r="P42" s="74"/>
      <c r="Q42" s="75">
        <v>6</v>
      </c>
    </row>
    <row r="43" spans="1:19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19" x14ac:dyDescent="0.2">
      <c r="A44" s="76" t="s">
        <v>143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19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7" spans="1:19" ht="15.75" x14ac:dyDescent="0.25">
      <c r="A47" s="43"/>
      <c r="B47" s="43"/>
      <c r="C47" s="44" t="s">
        <v>106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19" x14ac:dyDescent="0.2">
      <c r="A48" s="77" t="s">
        <v>107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5" t="s">
        <v>131</v>
      </c>
    </row>
    <row r="49" spans="1:19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1:19" x14ac:dyDescent="0.2">
      <c r="A50" s="43" t="s">
        <v>109</v>
      </c>
      <c r="B50" s="77" t="s">
        <v>144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1:19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1:19" x14ac:dyDescent="0.2">
      <c r="A52" s="76" t="s">
        <v>247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1:19" ht="13.5" thickBot="1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1:19" x14ac:dyDescent="0.2">
      <c r="A54" s="78" t="s">
        <v>145</v>
      </c>
      <c r="B54" s="51" t="s">
        <v>113</v>
      </c>
      <c r="C54" s="78"/>
      <c r="D54" s="138" t="s">
        <v>115</v>
      </c>
      <c r="E54" s="97"/>
      <c r="F54" s="79"/>
      <c r="G54" s="80"/>
      <c r="H54" s="78"/>
      <c r="I54" s="138" t="s">
        <v>116</v>
      </c>
      <c r="J54" s="97"/>
      <c r="K54" s="79"/>
      <c r="L54" s="80"/>
      <c r="M54" s="78"/>
      <c r="N54" s="138" t="s">
        <v>244</v>
      </c>
      <c r="O54" s="79"/>
      <c r="P54" s="79"/>
      <c r="Q54" s="80"/>
    </row>
    <row r="55" spans="1:19" ht="13.5" thickBot="1" x14ac:dyDescent="0.25">
      <c r="A55" s="81"/>
      <c r="B55" s="53"/>
      <c r="C55" s="82" t="s">
        <v>6</v>
      </c>
      <c r="D55" s="83" t="s">
        <v>7</v>
      </c>
      <c r="E55" s="83" t="s">
        <v>8</v>
      </c>
      <c r="F55" s="84" t="s">
        <v>10</v>
      </c>
      <c r="G55" s="85" t="s">
        <v>9</v>
      </c>
      <c r="H55" s="82" t="s">
        <v>6</v>
      </c>
      <c r="I55" s="83" t="s">
        <v>7</v>
      </c>
      <c r="J55" s="83" t="s">
        <v>8</v>
      </c>
      <c r="K55" s="84" t="s">
        <v>10</v>
      </c>
      <c r="L55" s="85" t="s">
        <v>9</v>
      </c>
      <c r="M55" s="82" t="s">
        <v>6</v>
      </c>
      <c r="N55" s="83" t="s">
        <v>7</v>
      </c>
      <c r="O55" s="83" t="s">
        <v>8</v>
      </c>
      <c r="P55" s="84" t="s">
        <v>10</v>
      </c>
      <c r="Q55" s="85" t="s">
        <v>9</v>
      </c>
    </row>
    <row r="56" spans="1:19" x14ac:dyDescent="0.2">
      <c r="A56" s="60" t="s">
        <v>146</v>
      </c>
      <c r="B56" s="60">
        <v>2</v>
      </c>
      <c r="C56" s="61">
        <v>2</v>
      </c>
      <c r="D56" s="62">
        <v>0</v>
      </c>
      <c r="E56" s="62">
        <v>0</v>
      </c>
      <c r="F56" s="62" t="s">
        <v>66</v>
      </c>
      <c r="G56" s="63">
        <v>3</v>
      </c>
      <c r="H56" s="61"/>
      <c r="I56" s="62"/>
      <c r="J56" s="62"/>
      <c r="K56" s="62"/>
      <c r="L56" s="63"/>
      <c r="M56" s="61"/>
      <c r="N56" s="62"/>
      <c r="O56" s="62"/>
      <c r="P56" s="62"/>
      <c r="Q56" s="63"/>
    </row>
    <row r="57" spans="1:19" x14ac:dyDescent="0.2">
      <c r="A57" s="64" t="s">
        <v>147</v>
      </c>
      <c r="B57" s="64">
        <v>3</v>
      </c>
      <c r="C57" s="65"/>
      <c r="D57" s="66"/>
      <c r="E57" s="66"/>
      <c r="F57" s="66"/>
      <c r="G57" s="67"/>
      <c r="H57" s="65">
        <v>2</v>
      </c>
      <c r="I57" s="66">
        <v>0</v>
      </c>
      <c r="J57" s="66">
        <v>1</v>
      </c>
      <c r="K57" s="66" t="s">
        <v>65</v>
      </c>
      <c r="L57" s="67">
        <v>4</v>
      </c>
      <c r="M57" s="65"/>
      <c r="N57" s="66"/>
      <c r="O57" s="66"/>
      <c r="P57" s="66"/>
      <c r="Q57" s="67"/>
    </row>
    <row r="58" spans="1:19" x14ac:dyDescent="0.2">
      <c r="A58" s="64" t="s">
        <v>148</v>
      </c>
      <c r="B58" s="64">
        <v>3</v>
      </c>
      <c r="C58" s="65"/>
      <c r="D58" s="66"/>
      <c r="E58" s="66"/>
      <c r="F58" s="66"/>
      <c r="G58" s="67"/>
      <c r="H58" s="65"/>
      <c r="I58" s="66"/>
      <c r="J58" s="66"/>
      <c r="K58" s="66"/>
      <c r="L58" s="67"/>
      <c r="M58" s="65">
        <v>2</v>
      </c>
      <c r="N58" s="66">
        <v>0</v>
      </c>
      <c r="O58" s="66">
        <v>1</v>
      </c>
      <c r="P58" s="66" t="s">
        <v>65</v>
      </c>
      <c r="Q58" s="67">
        <v>3</v>
      </c>
    </row>
    <row r="59" spans="1:19" x14ac:dyDescent="0.2">
      <c r="A59" s="64" t="s">
        <v>149</v>
      </c>
      <c r="B59" s="64">
        <v>3</v>
      </c>
      <c r="C59" s="65"/>
      <c r="D59" s="66"/>
      <c r="E59" s="66"/>
      <c r="F59" s="66"/>
      <c r="G59" s="67"/>
      <c r="H59" s="65"/>
      <c r="I59" s="66"/>
      <c r="J59" s="66"/>
      <c r="K59" s="66"/>
      <c r="L59" s="67"/>
      <c r="M59" s="65">
        <v>2</v>
      </c>
      <c r="N59" s="66">
        <v>1</v>
      </c>
      <c r="O59" s="66">
        <v>0</v>
      </c>
      <c r="P59" s="66" t="s">
        <v>66</v>
      </c>
      <c r="Q59" s="67">
        <v>3</v>
      </c>
    </row>
    <row r="60" spans="1:19" x14ac:dyDescent="0.2">
      <c r="A60" s="64" t="s">
        <v>150</v>
      </c>
      <c r="B60" s="64">
        <v>2</v>
      </c>
      <c r="C60" s="65"/>
      <c r="D60" s="66"/>
      <c r="E60" s="66"/>
      <c r="F60" s="66"/>
      <c r="G60" s="67"/>
      <c r="H60" s="65">
        <v>1</v>
      </c>
      <c r="I60" s="66">
        <v>0</v>
      </c>
      <c r="J60" s="66">
        <v>1</v>
      </c>
      <c r="K60" s="66" t="s">
        <v>66</v>
      </c>
      <c r="L60" s="67">
        <v>2</v>
      </c>
      <c r="M60" s="65"/>
      <c r="N60" s="66"/>
      <c r="O60" s="66"/>
      <c r="P60" s="66"/>
      <c r="Q60" s="67"/>
    </row>
    <row r="61" spans="1:19" x14ac:dyDescent="0.2">
      <c r="A61" s="64" t="s">
        <v>151</v>
      </c>
      <c r="B61" s="64">
        <v>3</v>
      </c>
      <c r="C61" s="65"/>
      <c r="D61" s="66"/>
      <c r="E61" s="66"/>
      <c r="F61" s="66"/>
      <c r="G61" s="67"/>
      <c r="H61" s="65">
        <v>2</v>
      </c>
      <c r="I61" s="66">
        <v>0</v>
      </c>
      <c r="J61" s="66">
        <v>1</v>
      </c>
      <c r="K61" s="66" t="s">
        <v>65</v>
      </c>
      <c r="L61" s="67">
        <v>3</v>
      </c>
      <c r="M61" s="65"/>
      <c r="N61" s="66"/>
      <c r="O61" s="66"/>
      <c r="P61" s="66"/>
      <c r="Q61" s="67"/>
    </row>
    <row r="62" spans="1:19" ht="13.5" thickBot="1" x14ac:dyDescent="0.25">
      <c r="A62" s="68" t="s">
        <v>152</v>
      </c>
      <c r="B62" s="68">
        <v>2</v>
      </c>
      <c r="C62" s="69"/>
      <c r="D62" s="70"/>
      <c r="E62" s="70"/>
      <c r="F62" s="70"/>
      <c r="G62" s="71"/>
      <c r="H62" s="69">
        <v>1</v>
      </c>
      <c r="I62" s="70">
        <v>1</v>
      </c>
      <c r="J62" s="70">
        <v>0</v>
      </c>
      <c r="K62" s="70" t="s">
        <v>66</v>
      </c>
      <c r="L62" s="71">
        <v>2</v>
      </c>
      <c r="M62" s="55"/>
      <c r="N62" s="57"/>
      <c r="O62" s="57"/>
      <c r="P62" s="57"/>
      <c r="Q62" s="58"/>
    </row>
    <row r="63" spans="1:19" ht="13.5" thickBot="1" x14ac:dyDescent="0.25">
      <c r="A63" s="72" t="s">
        <v>127</v>
      </c>
      <c r="B63" s="72">
        <f>SUM(B56:B62)</f>
        <v>18</v>
      </c>
      <c r="C63" s="73">
        <f>SUM(C56:C62)</f>
        <v>2</v>
      </c>
      <c r="D63" s="73">
        <f>SUM(D56:D62)</f>
        <v>0</v>
      </c>
      <c r="E63" s="73">
        <f>SUM(E56:E62)</f>
        <v>0</v>
      </c>
      <c r="F63" s="73"/>
      <c r="G63" s="73">
        <f t="shared" ref="G63:Q63" si="0">SUM(G56:G62)</f>
        <v>3</v>
      </c>
      <c r="H63" s="73">
        <f t="shared" si="0"/>
        <v>6</v>
      </c>
      <c r="I63" s="73">
        <f t="shared" si="0"/>
        <v>1</v>
      </c>
      <c r="J63" s="73">
        <f t="shared" si="0"/>
        <v>3</v>
      </c>
      <c r="K63" s="73"/>
      <c r="L63" s="73">
        <f t="shared" si="0"/>
        <v>11</v>
      </c>
      <c r="M63" s="73">
        <f t="shared" si="0"/>
        <v>4</v>
      </c>
      <c r="N63" s="73">
        <f t="shared" si="0"/>
        <v>1</v>
      </c>
      <c r="O63" s="73">
        <f t="shared" si="0"/>
        <v>1</v>
      </c>
      <c r="P63" s="73"/>
      <c r="Q63" s="72">
        <f t="shared" si="0"/>
        <v>6</v>
      </c>
    </row>
    <row r="64" spans="1:19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1:19" x14ac:dyDescent="0.2">
      <c r="A65" s="76" t="s">
        <v>143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8" spans="1:19" ht="15.75" x14ac:dyDescent="0.25">
      <c r="A68" s="43"/>
      <c r="B68" s="43"/>
      <c r="C68" s="44" t="s">
        <v>106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 spans="1:19" x14ac:dyDescent="0.2">
      <c r="A69" s="77" t="s">
        <v>107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5" t="s">
        <v>131</v>
      </c>
    </row>
    <row r="70" spans="1:19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spans="1:19" x14ac:dyDescent="0.2">
      <c r="A71" s="43" t="s">
        <v>109</v>
      </c>
      <c r="B71" s="77" t="s">
        <v>255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spans="1:19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 spans="1:19" x14ac:dyDescent="0.2">
      <c r="A73" s="76" t="s">
        <v>248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spans="1:19" ht="13.5" thickBot="1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  <row r="75" spans="1:19" x14ac:dyDescent="0.2">
      <c r="A75" s="86" t="s">
        <v>111</v>
      </c>
      <c r="B75" s="87" t="s">
        <v>113</v>
      </c>
      <c r="C75" s="78"/>
      <c r="D75" s="138" t="s">
        <v>115</v>
      </c>
      <c r="E75" s="79"/>
      <c r="F75" s="79"/>
      <c r="G75" s="80"/>
      <c r="H75" s="79"/>
      <c r="I75" s="138" t="s">
        <v>116</v>
      </c>
      <c r="J75" s="79"/>
      <c r="K75" s="79"/>
      <c r="L75" s="79"/>
      <c r="M75" s="78"/>
      <c r="N75" s="138" t="s">
        <v>244</v>
      </c>
      <c r="O75" s="79"/>
      <c r="P75" s="79"/>
      <c r="Q75" s="80"/>
    </row>
    <row r="76" spans="1:19" ht="13.5" thickBot="1" x14ac:dyDescent="0.25">
      <c r="A76" s="88"/>
      <c r="B76" s="143"/>
      <c r="C76" s="82" t="s">
        <v>6</v>
      </c>
      <c r="D76" s="83" t="s">
        <v>7</v>
      </c>
      <c r="E76" s="83" t="s">
        <v>8</v>
      </c>
      <c r="F76" s="84" t="s">
        <v>10</v>
      </c>
      <c r="G76" s="85" t="s">
        <v>9</v>
      </c>
      <c r="H76" s="82" t="s">
        <v>6</v>
      </c>
      <c r="I76" s="83" t="s">
        <v>7</v>
      </c>
      <c r="J76" s="83" t="s">
        <v>8</v>
      </c>
      <c r="K76" s="84" t="s">
        <v>10</v>
      </c>
      <c r="L76" s="85" t="s">
        <v>9</v>
      </c>
      <c r="M76" s="82" t="s">
        <v>6</v>
      </c>
      <c r="N76" s="83" t="s">
        <v>7</v>
      </c>
      <c r="O76" s="83" t="s">
        <v>8</v>
      </c>
      <c r="P76" s="84" t="s">
        <v>10</v>
      </c>
      <c r="Q76" s="85" t="s">
        <v>9</v>
      </c>
    </row>
    <row r="77" spans="1:19" x14ac:dyDescent="0.2">
      <c r="A77" s="154" t="s">
        <v>256</v>
      </c>
      <c r="B77" s="60">
        <v>2</v>
      </c>
      <c r="C77" s="61">
        <v>2</v>
      </c>
      <c r="D77" s="62">
        <v>0</v>
      </c>
      <c r="E77" s="62">
        <v>0</v>
      </c>
      <c r="F77" s="62" t="s">
        <v>66</v>
      </c>
      <c r="G77" s="63">
        <v>3</v>
      </c>
      <c r="H77" s="61"/>
      <c r="I77" s="62"/>
      <c r="J77" s="62"/>
      <c r="K77" s="62"/>
      <c r="L77" s="63"/>
      <c r="M77" s="61"/>
      <c r="N77" s="62"/>
      <c r="O77" s="62"/>
      <c r="P77" s="62"/>
      <c r="Q77" s="63"/>
    </row>
    <row r="78" spans="1:19" x14ac:dyDescent="0.2">
      <c r="A78" s="155" t="s">
        <v>257</v>
      </c>
      <c r="B78" s="64">
        <v>3</v>
      </c>
      <c r="C78" s="65"/>
      <c r="D78" s="66"/>
      <c r="E78" s="66"/>
      <c r="F78" s="66"/>
      <c r="G78" s="67"/>
      <c r="H78" s="65">
        <v>2</v>
      </c>
      <c r="I78" s="66">
        <v>0</v>
      </c>
      <c r="J78" s="66">
        <v>1</v>
      </c>
      <c r="K78" s="66" t="s">
        <v>65</v>
      </c>
      <c r="L78" s="67">
        <v>4</v>
      </c>
      <c r="M78" s="65"/>
      <c r="N78" s="66"/>
      <c r="O78" s="66"/>
      <c r="P78" s="66"/>
      <c r="Q78" s="67"/>
    </row>
    <row r="79" spans="1:19" x14ac:dyDescent="0.2">
      <c r="A79" s="155" t="s">
        <v>258</v>
      </c>
      <c r="B79" s="64">
        <v>3</v>
      </c>
      <c r="C79" s="65"/>
      <c r="D79" s="66"/>
      <c r="E79" s="66"/>
      <c r="F79" s="66"/>
      <c r="G79" s="67"/>
      <c r="H79" s="65"/>
      <c r="I79" s="66"/>
      <c r="J79" s="66"/>
      <c r="K79" s="66"/>
      <c r="L79" s="67"/>
      <c r="M79" s="65">
        <v>2</v>
      </c>
      <c r="N79" s="66">
        <v>0</v>
      </c>
      <c r="O79" s="66">
        <v>1</v>
      </c>
      <c r="P79" s="66" t="s">
        <v>66</v>
      </c>
      <c r="Q79" s="67">
        <v>3</v>
      </c>
    </row>
    <row r="80" spans="1:19" x14ac:dyDescent="0.2">
      <c r="A80" s="155" t="s">
        <v>259</v>
      </c>
      <c r="B80" s="64">
        <v>3</v>
      </c>
      <c r="C80" s="65"/>
      <c r="D80" s="66"/>
      <c r="E80" s="66"/>
      <c r="F80" s="66"/>
      <c r="G80" s="67"/>
      <c r="H80" s="65">
        <v>2</v>
      </c>
      <c r="I80" s="66">
        <v>0</v>
      </c>
      <c r="J80" s="66">
        <v>1</v>
      </c>
      <c r="K80" s="66" t="s">
        <v>66</v>
      </c>
      <c r="L80" s="67">
        <v>3</v>
      </c>
      <c r="M80" s="65"/>
      <c r="N80" s="66"/>
      <c r="O80" s="66"/>
      <c r="P80" s="66"/>
      <c r="Q80" s="67"/>
    </row>
    <row r="81" spans="1:19" x14ac:dyDescent="0.2">
      <c r="A81" s="155" t="s">
        <v>260</v>
      </c>
      <c r="B81" s="64">
        <v>3</v>
      </c>
      <c r="C81" s="65"/>
      <c r="D81" s="66"/>
      <c r="E81" s="66"/>
      <c r="F81" s="66"/>
      <c r="G81" s="67"/>
      <c r="H81" s="65"/>
      <c r="I81" s="66"/>
      <c r="J81" s="66"/>
      <c r="K81" s="66"/>
      <c r="L81" s="67"/>
      <c r="M81" s="65">
        <v>2</v>
      </c>
      <c r="N81" s="66">
        <v>0</v>
      </c>
      <c r="O81" s="66">
        <v>1</v>
      </c>
      <c r="P81" s="66" t="s">
        <v>65</v>
      </c>
      <c r="Q81" s="67">
        <v>3</v>
      </c>
    </row>
    <row r="82" spans="1:19" x14ac:dyDescent="0.2">
      <c r="A82" s="155" t="s">
        <v>261</v>
      </c>
      <c r="B82" s="64">
        <v>2</v>
      </c>
      <c r="C82" s="65"/>
      <c r="D82" s="66"/>
      <c r="E82" s="66"/>
      <c r="F82" s="66"/>
      <c r="G82" s="67"/>
      <c r="H82" s="65">
        <v>2</v>
      </c>
      <c r="I82" s="66">
        <v>0</v>
      </c>
      <c r="J82" s="66">
        <v>0</v>
      </c>
      <c r="K82" s="66" t="s">
        <v>66</v>
      </c>
      <c r="L82" s="67">
        <v>2</v>
      </c>
      <c r="M82" s="65"/>
      <c r="N82" s="66"/>
      <c r="O82" s="66"/>
      <c r="P82" s="66"/>
      <c r="Q82" s="67"/>
    </row>
    <row r="83" spans="1:19" ht="13.5" thickBot="1" x14ac:dyDescent="0.25">
      <c r="A83" s="156" t="s">
        <v>262</v>
      </c>
      <c r="B83" s="68">
        <v>2</v>
      </c>
      <c r="C83" s="55"/>
      <c r="D83" s="57"/>
      <c r="E83" s="57"/>
      <c r="F83" s="57"/>
      <c r="G83" s="58"/>
      <c r="H83" s="69">
        <v>1</v>
      </c>
      <c r="I83" s="70">
        <v>0</v>
      </c>
      <c r="J83" s="70">
        <v>1</v>
      </c>
      <c r="K83" s="70" t="s">
        <v>66</v>
      </c>
      <c r="L83" s="71">
        <v>2</v>
      </c>
      <c r="M83" s="69"/>
      <c r="N83" s="70"/>
      <c r="O83" s="70"/>
      <c r="P83" s="70"/>
      <c r="Q83" s="71"/>
    </row>
    <row r="84" spans="1:19" ht="13.5" thickBot="1" x14ac:dyDescent="0.25">
      <c r="A84" s="89" t="s">
        <v>127</v>
      </c>
      <c r="B84" s="72">
        <f>SUM(B77:B83)</f>
        <v>18</v>
      </c>
      <c r="C84" s="73">
        <f>SUM(C77:C83)</f>
        <v>2</v>
      </c>
      <c r="D84" s="73">
        <f>SUM(D77:D83)</f>
        <v>0</v>
      </c>
      <c r="E84" s="73">
        <f>SUM(E77:E83)</f>
        <v>0</v>
      </c>
      <c r="F84" s="73"/>
      <c r="G84" s="73">
        <f>SUM(G77:G83)</f>
        <v>3</v>
      </c>
      <c r="H84" s="73">
        <f>SUM(H77:H83)</f>
        <v>7</v>
      </c>
      <c r="I84" s="73">
        <f>SUM(I77:I83)</f>
        <v>0</v>
      </c>
      <c r="J84" s="73">
        <f>SUM(J77:J83)</f>
        <v>3</v>
      </c>
      <c r="K84" s="73"/>
      <c r="L84" s="73">
        <f>SUM(L77:L83)</f>
        <v>11</v>
      </c>
      <c r="M84" s="73">
        <f>SUM(M77:M83)</f>
        <v>4</v>
      </c>
      <c r="N84" s="73">
        <f>SUM(N77:N83)</f>
        <v>0</v>
      </c>
      <c r="O84" s="73">
        <f>SUM(O77:O83)</f>
        <v>2</v>
      </c>
      <c r="P84" s="73"/>
      <c r="Q84" s="72">
        <f>SUM(Q77:Q83)</f>
        <v>6</v>
      </c>
    </row>
    <row r="85" spans="1:19" x14ac:dyDescent="0.2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spans="1:19" x14ac:dyDescent="0.2">
      <c r="A86" s="76" t="s">
        <v>143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  <row r="89" spans="1:19" ht="15.75" hidden="1" x14ac:dyDescent="0.25">
      <c r="C89" s="90" t="s">
        <v>106</v>
      </c>
    </row>
    <row r="90" spans="1:19" hidden="1" x14ac:dyDescent="0.2">
      <c r="A90" s="91" t="s">
        <v>107</v>
      </c>
      <c r="S90" s="92" t="s">
        <v>131</v>
      </c>
    </row>
    <row r="91" spans="1:19" hidden="1" x14ac:dyDescent="0.2"/>
    <row r="92" spans="1:19" hidden="1" x14ac:dyDescent="0.2">
      <c r="A92" s="8" t="s">
        <v>109</v>
      </c>
      <c r="B92" s="91" t="s">
        <v>153</v>
      </c>
    </row>
    <row r="93" spans="1:19" hidden="1" x14ac:dyDescent="0.2"/>
    <row r="94" spans="1:19" hidden="1" x14ac:dyDescent="0.2">
      <c r="A94" s="8" t="s">
        <v>154</v>
      </c>
    </row>
    <row r="95" spans="1:19" ht="13.5" hidden="1" thickBot="1" x14ac:dyDescent="0.25"/>
    <row r="96" spans="1:19" hidden="1" x14ac:dyDescent="0.2">
      <c r="A96" s="93" t="s">
        <v>111</v>
      </c>
      <c r="B96" s="94" t="s">
        <v>112</v>
      </c>
      <c r="C96" s="95" t="s">
        <v>113</v>
      </c>
      <c r="D96" s="96"/>
      <c r="E96" s="97" t="s">
        <v>114</v>
      </c>
      <c r="F96" s="97"/>
      <c r="G96" s="97"/>
      <c r="H96" s="98"/>
      <c r="I96" s="97"/>
      <c r="J96" s="97" t="s">
        <v>115</v>
      </c>
      <c r="K96" s="97"/>
      <c r="L96" s="97"/>
      <c r="M96" s="97"/>
      <c r="N96" s="96"/>
      <c r="O96" s="97" t="s">
        <v>116</v>
      </c>
      <c r="P96" s="97"/>
      <c r="Q96" s="97"/>
      <c r="R96" s="98"/>
      <c r="S96" s="99" t="s">
        <v>117</v>
      </c>
    </row>
    <row r="97" spans="1:19" ht="13.5" hidden="1" thickBot="1" x14ac:dyDescent="0.25">
      <c r="A97" s="100" t="s">
        <v>155</v>
      </c>
      <c r="B97" s="101"/>
      <c r="C97" s="102"/>
      <c r="D97" s="103" t="s">
        <v>6</v>
      </c>
      <c r="E97" s="104" t="s">
        <v>7</v>
      </c>
      <c r="F97" s="104" t="s">
        <v>8</v>
      </c>
      <c r="G97" s="104" t="s">
        <v>10</v>
      </c>
      <c r="H97" s="105" t="s">
        <v>9</v>
      </c>
      <c r="I97" s="103" t="s">
        <v>6</v>
      </c>
      <c r="J97" s="104" t="s">
        <v>7</v>
      </c>
      <c r="K97" s="104" t="s">
        <v>8</v>
      </c>
      <c r="L97" s="104" t="s">
        <v>10</v>
      </c>
      <c r="M97" s="105" t="s">
        <v>9</v>
      </c>
      <c r="N97" s="103" t="s">
        <v>6</v>
      </c>
      <c r="O97" s="104" t="s">
        <v>7</v>
      </c>
      <c r="P97" s="104" t="s">
        <v>8</v>
      </c>
      <c r="Q97" s="104" t="s">
        <v>10</v>
      </c>
      <c r="R97" s="105" t="s">
        <v>9</v>
      </c>
      <c r="S97" s="106"/>
    </row>
    <row r="98" spans="1:19" hidden="1" x14ac:dyDescent="0.2">
      <c r="A98" s="107" t="s">
        <v>156</v>
      </c>
      <c r="B98" s="108" t="s">
        <v>157</v>
      </c>
      <c r="C98" s="109">
        <v>3</v>
      </c>
      <c r="D98" s="110"/>
      <c r="E98" s="111"/>
      <c r="F98" s="111"/>
      <c r="G98" s="111"/>
      <c r="H98" s="112"/>
      <c r="I98" s="110">
        <v>2</v>
      </c>
      <c r="J98" s="111">
        <v>0</v>
      </c>
      <c r="K98" s="111">
        <v>1</v>
      </c>
      <c r="L98" s="111" t="s">
        <v>65</v>
      </c>
      <c r="M98" s="112">
        <v>3</v>
      </c>
      <c r="N98" s="110"/>
      <c r="O98" s="111"/>
      <c r="P98" s="111"/>
      <c r="Q98" s="111"/>
      <c r="R98" s="112"/>
      <c r="S98" s="108"/>
    </row>
    <row r="99" spans="1:19" hidden="1" x14ac:dyDescent="0.2">
      <c r="A99" s="113" t="s">
        <v>158</v>
      </c>
      <c r="B99" s="114" t="s">
        <v>159</v>
      </c>
      <c r="C99" s="115">
        <v>3</v>
      </c>
      <c r="D99" s="116"/>
      <c r="E99" s="117"/>
      <c r="F99" s="117"/>
      <c r="G99" s="117"/>
      <c r="H99" s="118"/>
      <c r="I99" s="116">
        <v>1</v>
      </c>
      <c r="J99" s="117">
        <v>0</v>
      </c>
      <c r="K99" s="117">
        <v>2</v>
      </c>
      <c r="L99" s="117" t="s">
        <v>66</v>
      </c>
      <c r="M99" s="118">
        <v>3</v>
      </c>
      <c r="N99" s="116"/>
      <c r="O99" s="117"/>
      <c r="P99" s="117"/>
      <c r="Q99" s="117"/>
      <c r="R99" s="118"/>
      <c r="S99" s="108"/>
    </row>
    <row r="100" spans="1:19" hidden="1" x14ac:dyDescent="0.2">
      <c r="A100" s="113" t="s">
        <v>160</v>
      </c>
      <c r="B100" s="114" t="s">
        <v>161</v>
      </c>
      <c r="C100" s="115">
        <v>4</v>
      </c>
      <c r="D100" s="116"/>
      <c r="E100" s="117"/>
      <c r="F100" s="117"/>
      <c r="G100" s="117"/>
      <c r="H100" s="118"/>
      <c r="I100" s="116"/>
      <c r="J100" s="117"/>
      <c r="K100" s="117"/>
      <c r="L100" s="117"/>
      <c r="M100" s="118"/>
      <c r="N100" s="116">
        <v>2</v>
      </c>
      <c r="O100" s="117">
        <v>0</v>
      </c>
      <c r="P100" s="117">
        <v>2</v>
      </c>
      <c r="Q100" s="117" t="s">
        <v>65</v>
      </c>
      <c r="R100" s="118">
        <v>4</v>
      </c>
      <c r="S100" s="114"/>
    </row>
    <row r="101" spans="1:19" hidden="1" x14ac:dyDescent="0.2">
      <c r="A101" s="113" t="s">
        <v>162</v>
      </c>
      <c r="B101" s="114" t="s">
        <v>163</v>
      </c>
      <c r="C101" s="115">
        <v>2</v>
      </c>
      <c r="D101" s="116"/>
      <c r="E101" s="117"/>
      <c r="F101" s="117"/>
      <c r="G101" s="117"/>
      <c r="H101" s="118"/>
      <c r="I101" s="116">
        <v>2</v>
      </c>
      <c r="J101" s="117">
        <v>0</v>
      </c>
      <c r="K101" s="117">
        <v>0</v>
      </c>
      <c r="L101" s="117" t="s">
        <v>65</v>
      </c>
      <c r="M101" s="118">
        <v>3</v>
      </c>
      <c r="N101" s="116"/>
      <c r="O101" s="117"/>
      <c r="P101" s="117"/>
      <c r="Q101" s="117"/>
      <c r="R101" s="118"/>
      <c r="S101" s="108"/>
    </row>
    <row r="102" spans="1:19" hidden="1" x14ac:dyDescent="0.2">
      <c r="A102" s="113" t="s">
        <v>164</v>
      </c>
      <c r="B102" s="114" t="s">
        <v>165</v>
      </c>
      <c r="C102" s="115">
        <v>2</v>
      </c>
      <c r="D102" s="116"/>
      <c r="E102" s="117"/>
      <c r="F102" s="117"/>
      <c r="G102" s="117"/>
      <c r="H102" s="118"/>
      <c r="I102" s="116">
        <v>0</v>
      </c>
      <c r="J102" s="117">
        <v>0</v>
      </c>
      <c r="K102" s="117">
        <v>2</v>
      </c>
      <c r="L102" s="117" t="s">
        <v>66</v>
      </c>
      <c r="M102" s="118">
        <v>2</v>
      </c>
      <c r="N102" s="116"/>
      <c r="O102" s="117"/>
      <c r="P102" s="117"/>
      <c r="Q102" s="117"/>
      <c r="R102" s="118"/>
      <c r="S102" s="114"/>
    </row>
    <row r="103" spans="1:19" hidden="1" x14ac:dyDescent="0.2">
      <c r="A103" s="113" t="s">
        <v>30</v>
      </c>
      <c r="B103" s="114" t="s">
        <v>166</v>
      </c>
      <c r="C103" s="115">
        <v>2</v>
      </c>
      <c r="D103" s="116">
        <v>2</v>
      </c>
      <c r="E103" s="117">
        <v>0</v>
      </c>
      <c r="F103" s="117">
        <v>0</v>
      </c>
      <c r="G103" s="117" t="s">
        <v>65</v>
      </c>
      <c r="H103" s="118">
        <v>3</v>
      </c>
      <c r="I103" s="116"/>
      <c r="J103" s="117"/>
      <c r="K103" s="117"/>
      <c r="L103" s="117"/>
      <c r="M103" s="118"/>
      <c r="N103" s="116"/>
      <c r="O103" s="117"/>
      <c r="P103" s="117"/>
      <c r="Q103" s="117"/>
      <c r="R103" s="118"/>
      <c r="S103" s="108"/>
    </row>
    <row r="104" spans="1:19" ht="13.5" hidden="1" thickBot="1" x14ac:dyDescent="0.25">
      <c r="A104" s="113" t="s">
        <v>167</v>
      </c>
      <c r="B104" s="114" t="s">
        <v>168</v>
      </c>
      <c r="C104" s="115">
        <v>2</v>
      </c>
      <c r="D104" s="116"/>
      <c r="E104" s="117"/>
      <c r="F104" s="117"/>
      <c r="G104" s="117"/>
      <c r="H104" s="118"/>
      <c r="I104" s="116"/>
      <c r="J104" s="117"/>
      <c r="K104" s="117"/>
      <c r="L104" s="117"/>
      <c r="M104" s="118"/>
      <c r="N104" s="116">
        <v>2</v>
      </c>
      <c r="O104" s="117">
        <v>0</v>
      </c>
      <c r="P104" s="117">
        <v>0</v>
      </c>
      <c r="Q104" s="117" t="s">
        <v>65</v>
      </c>
      <c r="R104" s="118">
        <v>2</v>
      </c>
      <c r="S104" s="114"/>
    </row>
    <row r="105" spans="1:19" ht="13.5" hidden="1" thickBot="1" x14ac:dyDescent="0.25">
      <c r="A105" s="119" t="s">
        <v>127</v>
      </c>
      <c r="B105" s="120"/>
      <c r="C105" s="121">
        <v>18</v>
      </c>
      <c r="D105" s="122">
        <f>SUM(D98:D104)</f>
        <v>2</v>
      </c>
      <c r="E105" s="122">
        <f>SUM(E98:E104)</f>
        <v>0</v>
      </c>
      <c r="F105" s="122">
        <f>SUM(F98:F104)</f>
        <v>0</v>
      </c>
      <c r="G105" s="122"/>
      <c r="H105" s="122">
        <f t="shared" ref="H105:R105" si="1">SUM(H98:H104)</f>
        <v>3</v>
      </c>
      <c r="I105" s="122">
        <f t="shared" si="1"/>
        <v>5</v>
      </c>
      <c r="J105" s="122">
        <f t="shared" si="1"/>
        <v>0</v>
      </c>
      <c r="K105" s="122">
        <f t="shared" si="1"/>
        <v>5</v>
      </c>
      <c r="L105" s="122">
        <f t="shared" si="1"/>
        <v>0</v>
      </c>
      <c r="M105" s="122">
        <f t="shared" si="1"/>
        <v>11</v>
      </c>
      <c r="N105" s="122">
        <f t="shared" si="1"/>
        <v>4</v>
      </c>
      <c r="O105" s="122">
        <f t="shared" si="1"/>
        <v>0</v>
      </c>
      <c r="P105" s="122">
        <f t="shared" si="1"/>
        <v>2</v>
      </c>
      <c r="Q105" s="122">
        <f t="shared" si="1"/>
        <v>0</v>
      </c>
      <c r="R105" s="122">
        <f t="shared" si="1"/>
        <v>6</v>
      </c>
      <c r="S105" s="123"/>
    </row>
    <row r="106" spans="1:19" hidden="1" x14ac:dyDescent="0.2">
      <c r="A106" s="113" t="s">
        <v>169</v>
      </c>
      <c r="B106" s="114"/>
      <c r="C106" s="115"/>
      <c r="D106" s="116"/>
      <c r="E106" s="117"/>
      <c r="F106" s="117"/>
      <c r="G106" s="117"/>
      <c r="H106" s="118"/>
      <c r="I106" s="116"/>
      <c r="J106" s="117"/>
      <c r="K106" s="117"/>
      <c r="L106" s="117"/>
      <c r="M106" s="118"/>
      <c r="N106" s="116"/>
      <c r="O106" s="117"/>
      <c r="P106" s="117"/>
      <c r="Q106" s="117"/>
      <c r="R106" s="118"/>
      <c r="S106" s="108"/>
    </row>
    <row r="107" spans="1:19" hidden="1" x14ac:dyDescent="0.2">
      <c r="A107" s="113" t="s">
        <v>170</v>
      </c>
      <c r="B107" s="114" t="s">
        <v>171</v>
      </c>
      <c r="C107" s="115">
        <v>2</v>
      </c>
      <c r="D107" s="116"/>
      <c r="E107" s="117"/>
      <c r="F107" s="117"/>
      <c r="G107" s="117"/>
      <c r="H107" s="118"/>
      <c r="I107" s="116"/>
      <c r="J107" s="117"/>
      <c r="K107" s="117"/>
      <c r="L107" s="117"/>
      <c r="M107" s="118"/>
      <c r="N107" s="116"/>
      <c r="O107" s="117"/>
      <c r="P107" s="117"/>
      <c r="Q107" s="117"/>
      <c r="R107" s="118"/>
      <c r="S107" s="114"/>
    </row>
    <row r="108" spans="1:19" hidden="1" x14ac:dyDescent="0.2">
      <c r="A108" s="113" t="s">
        <v>172</v>
      </c>
      <c r="B108" s="114" t="s">
        <v>173</v>
      </c>
      <c r="C108" s="115">
        <v>2</v>
      </c>
      <c r="D108" s="116"/>
      <c r="E108" s="117"/>
      <c r="F108" s="117"/>
      <c r="G108" s="117"/>
      <c r="H108" s="118"/>
      <c r="I108" s="116"/>
      <c r="J108" s="117"/>
      <c r="K108" s="117"/>
      <c r="L108" s="117"/>
      <c r="M108" s="118"/>
      <c r="N108" s="116"/>
      <c r="O108" s="117"/>
      <c r="P108" s="117"/>
      <c r="Q108" s="117"/>
      <c r="R108" s="118"/>
      <c r="S108" s="108"/>
    </row>
    <row r="109" spans="1:19" hidden="1" x14ac:dyDescent="0.2">
      <c r="A109" s="113" t="s">
        <v>174</v>
      </c>
      <c r="B109" s="114" t="s">
        <v>175</v>
      </c>
      <c r="C109" s="115">
        <v>3</v>
      </c>
      <c r="D109" s="116"/>
      <c r="E109" s="117"/>
      <c r="F109" s="117"/>
      <c r="G109" s="117"/>
      <c r="H109" s="118"/>
      <c r="I109" s="116"/>
      <c r="J109" s="117"/>
      <c r="K109" s="117"/>
      <c r="L109" s="117"/>
      <c r="M109" s="118"/>
      <c r="N109" s="116"/>
      <c r="O109" s="117"/>
      <c r="P109" s="117"/>
      <c r="Q109" s="117"/>
      <c r="R109" s="118"/>
      <c r="S109" s="114"/>
    </row>
    <row r="110" spans="1:19" hidden="1" x14ac:dyDescent="0.2"/>
    <row r="111" spans="1:19" hidden="1" x14ac:dyDescent="0.2"/>
    <row r="112" spans="1:19" ht="15.75" x14ac:dyDescent="0.25">
      <c r="C112" s="90" t="s">
        <v>106</v>
      </c>
    </row>
    <row r="113" spans="1:19" x14ac:dyDescent="0.2">
      <c r="A113" s="91" t="s">
        <v>107</v>
      </c>
      <c r="S113" s="92" t="s">
        <v>108</v>
      </c>
    </row>
    <row r="115" spans="1:19" x14ac:dyDescent="0.2">
      <c r="A115" s="8" t="s">
        <v>109</v>
      </c>
      <c r="B115" s="91" t="s">
        <v>176</v>
      </c>
    </row>
    <row r="117" spans="1:19" x14ac:dyDescent="0.2">
      <c r="A117" s="141" t="s">
        <v>252</v>
      </c>
    </row>
    <row r="118" spans="1:19" ht="13.5" thickBot="1" x14ac:dyDescent="0.25"/>
    <row r="119" spans="1:19" x14ac:dyDescent="0.2">
      <c r="A119" s="93" t="s">
        <v>111</v>
      </c>
      <c r="B119" s="94" t="s">
        <v>113</v>
      </c>
      <c r="C119" s="96"/>
      <c r="D119" s="139" t="s">
        <v>115</v>
      </c>
      <c r="E119" s="97"/>
      <c r="F119" s="97"/>
      <c r="G119" s="98"/>
      <c r="H119" s="97"/>
      <c r="I119" s="139" t="s">
        <v>116</v>
      </c>
      <c r="J119" s="97"/>
      <c r="K119" s="97"/>
      <c r="L119" s="97"/>
      <c r="M119" s="96"/>
      <c r="N119" s="139" t="s">
        <v>244</v>
      </c>
      <c r="O119" s="97"/>
      <c r="P119" s="97"/>
      <c r="Q119" s="98"/>
    </row>
    <row r="120" spans="1:19" ht="13.5" thickBot="1" x14ac:dyDescent="0.25">
      <c r="A120" s="100"/>
      <c r="B120" s="144"/>
      <c r="C120" s="103" t="s">
        <v>6</v>
      </c>
      <c r="D120" s="104" t="s">
        <v>7</v>
      </c>
      <c r="E120" s="104" t="s">
        <v>8</v>
      </c>
      <c r="F120" s="104" t="s">
        <v>10</v>
      </c>
      <c r="G120" s="105" t="s">
        <v>9</v>
      </c>
      <c r="H120" s="103" t="s">
        <v>6</v>
      </c>
      <c r="I120" s="104" t="s">
        <v>7</v>
      </c>
      <c r="J120" s="104" t="s">
        <v>8</v>
      </c>
      <c r="K120" s="104" t="s">
        <v>10</v>
      </c>
      <c r="L120" s="105" t="s">
        <v>9</v>
      </c>
      <c r="M120" s="103" t="s">
        <v>6</v>
      </c>
      <c r="N120" s="104" t="s">
        <v>7</v>
      </c>
      <c r="O120" s="104" t="s">
        <v>8</v>
      </c>
      <c r="P120" s="104" t="s">
        <v>10</v>
      </c>
      <c r="Q120" s="105" t="s">
        <v>9</v>
      </c>
    </row>
    <row r="121" spans="1:19" x14ac:dyDescent="0.2">
      <c r="A121" s="107" t="s">
        <v>177</v>
      </c>
      <c r="B121" s="108">
        <v>2</v>
      </c>
      <c r="C121" s="110">
        <v>2</v>
      </c>
      <c r="D121" s="111">
        <v>0</v>
      </c>
      <c r="E121" s="111">
        <v>0</v>
      </c>
      <c r="F121" s="111" t="s">
        <v>65</v>
      </c>
      <c r="G121" s="112">
        <v>3</v>
      </c>
      <c r="H121" s="110"/>
      <c r="I121" s="111"/>
      <c r="J121" s="111"/>
      <c r="K121" s="111"/>
      <c r="L121" s="112"/>
      <c r="M121" s="110"/>
      <c r="N121" s="111"/>
      <c r="O121" s="111"/>
      <c r="P121" s="111"/>
      <c r="Q121" s="112"/>
    </row>
    <row r="122" spans="1:19" x14ac:dyDescent="0.2">
      <c r="A122" s="113" t="s">
        <v>178</v>
      </c>
      <c r="B122" s="114">
        <v>4</v>
      </c>
      <c r="C122" s="116"/>
      <c r="D122" s="117"/>
      <c r="E122" s="117"/>
      <c r="F122" s="117"/>
      <c r="G122" s="118"/>
      <c r="H122" s="116">
        <v>2</v>
      </c>
      <c r="I122" s="117">
        <v>0</v>
      </c>
      <c r="J122" s="117">
        <v>2</v>
      </c>
      <c r="K122" s="117" t="s">
        <v>65</v>
      </c>
      <c r="L122" s="118">
        <v>5</v>
      </c>
      <c r="M122" s="116"/>
      <c r="N122" s="117"/>
      <c r="O122" s="117"/>
      <c r="P122" s="117"/>
      <c r="Q122" s="118"/>
    </row>
    <row r="123" spans="1:19" x14ac:dyDescent="0.2">
      <c r="A123" s="113" t="s">
        <v>179</v>
      </c>
      <c r="B123" s="114">
        <v>2</v>
      </c>
      <c r="C123" s="116"/>
      <c r="D123" s="117"/>
      <c r="E123" s="117"/>
      <c r="F123" s="117"/>
      <c r="G123" s="118"/>
      <c r="H123" s="116"/>
      <c r="I123" s="117"/>
      <c r="J123" s="117"/>
      <c r="K123" s="117"/>
      <c r="L123" s="118"/>
      <c r="M123" s="116">
        <v>2</v>
      </c>
      <c r="N123" s="117">
        <v>0</v>
      </c>
      <c r="O123" s="117">
        <v>0</v>
      </c>
      <c r="P123" s="117" t="s">
        <v>65</v>
      </c>
      <c r="Q123" s="118">
        <v>2</v>
      </c>
    </row>
    <row r="124" spans="1:19" x14ac:dyDescent="0.2">
      <c r="A124" s="113" t="s">
        <v>180</v>
      </c>
      <c r="B124" s="114">
        <v>4</v>
      </c>
      <c r="C124" s="116"/>
      <c r="D124" s="117"/>
      <c r="E124" s="117"/>
      <c r="F124" s="117"/>
      <c r="G124" s="118"/>
      <c r="H124" s="116">
        <v>2</v>
      </c>
      <c r="I124" s="117">
        <v>0</v>
      </c>
      <c r="J124" s="117">
        <v>2</v>
      </c>
      <c r="K124" s="117" t="s">
        <v>65</v>
      </c>
      <c r="L124" s="118">
        <v>4</v>
      </c>
      <c r="M124" s="116"/>
      <c r="N124" s="117"/>
      <c r="O124" s="117"/>
      <c r="P124" s="117"/>
      <c r="Q124" s="118"/>
    </row>
    <row r="125" spans="1:19" x14ac:dyDescent="0.2">
      <c r="A125" s="113" t="s">
        <v>181</v>
      </c>
      <c r="B125" s="114">
        <v>2</v>
      </c>
      <c r="C125" s="116"/>
      <c r="D125" s="117"/>
      <c r="E125" s="117"/>
      <c r="F125" s="117"/>
      <c r="G125" s="118"/>
      <c r="H125" s="116"/>
      <c r="I125" s="117"/>
      <c r="J125" s="117"/>
      <c r="K125" s="117"/>
      <c r="L125" s="118"/>
      <c r="M125" s="116">
        <v>0</v>
      </c>
      <c r="N125" s="117">
        <v>0</v>
      </c>
      <c r="O125" s="117">
        <v>2</v>
      </c>
      <c r="P125" s="117" t="s">
        <v>66</v>
      </c>
      <c r="Q125" s="118">
        <v>2</v>
      </c>
    </row>
    <row r="126" spans="1:19" x14ac:dyDescent="0.2">
      <c r="A126" s="113" t="s">
        <v>182</v>
      </c>
      <c r="B126" s="114">
        <v>2</v>
      </c>
      <c r="C126" s="116"/>
      <c r="D126" s="117"/>
      <c r="E126" s="117"/>
      <c r="F126" s="117"/>
      <c r="G126" s="118"/>
      <c r="H126" s="116">
        <v>2</v>
      </c>
      <c r="I126" s="117">
        <v>0</v>
      </c>
      <c r="J126" s="117">
        <v>0</v>
      </c>
      <c r="K126" s="117" t="s">
        <v>65</v>
      </c>
      <c r="L126" s="118">
        <v>2</v>
      </c>
      <c r="M126" s="116"/>
      <c r="N126" s="117"/>
      <c r="O126" s="117"/>
      <c r="P126" s="117"/>
      <c r="Q126" s="118"/>
    </row>
    <row r="127" spans="1:19" ht="13.5" thickBot="1" x14ac:dyDescent="0.25">
      <c r="A127" s="113" t="s">
        <v>183</v>
      </c>
      <c r="B127" s="114">
        <v>2</v>
      </c>
      <c r="C127" s="116"/>
      <c r="D127" s="117"/>
      <c r="E127" s="117"/>
      <c r="F127" s="117"/>
      <c r="G127" s="118"/>
      <c r="H127" s="116"/>
      <c r="I127" s="117"/>
      <c r="J127" s="117"/>
      <c r="K127" s="117"/>
      <c r="L127" s="118"/>
      <c r="M127" s="116">
        <v>2</v>
      </c>
      <c r="N127" s="117">
        <v>0</v>
      </c>
      <c r="O127" s="117">
        <v>0</v>
      </c>
      <c r="P127" s="117" t="s">
        <v>65</v>
      </c>
      <c r="Q127" s="118">
        <v>2</v>
      </c>
    </row>
    <row r="128" spans="1:19" ht="13.5" thickBot="1" x14ac:dyDescent="0.25">
      <c r="A128" s="119" t="s">
        <v>127</v>
      </c>
      <c r="B128" s="120">
        <v>18</v>
      </c>
      <c r="C128" s="122">
        <f>SUM(C121:C127)</f>
        <v>2</v>
      </c>
      <c r="D128" s="122">
        <f>SUM(D121:D127)</f>
        <v>0</v>
      </c>
      <c r="E128" s="122">
        <f>SUM(E121:E127)</f>
        <v>0</v>
      </c>
      <c r="F128" s="122"/>
      <c r="G128" s="122">
        <f t="shared" ref="G128:Q128" si="2">SUM(G121:G127)</f>
        <v>3</v>
      </c>
      <c r="H128" s="122">
        <f t="shared" si="2"/>
        <v>6</v>
      </c>
      <c r="I128" s="122">
        <f t="shared" si="2"/>
        <v>0</v>
      </c>
      <c r="J128" s="122">
        <f t="shared" si="2"/>
        <v>4</v>
      </c>
      <c r="K128" s="122"/>
      <c r="L128" s="122">
        <f t="shared" si="2"/>
        <v>11</v>
      </c>
      <c r="M128" s="122">
        <f t="shared" si="2"/>
        <v>4</v>
      </c>
      <c r="N128" s="122">
        <f t="shared" si="2"/>
        <v>0</v>
      </c>
      <c r="O128" s="122">
        <f t="shared" si="2"/>
        <v>2</v>
      </c>
      <c r="P128" s="122"/>
      <c r="Q128" s="120">
        <f t="shared" si="2"/>
        <v>6</v>
      </c>
    </row>
    <row r="131" spans="1:19" ht="15.75" hidden="1" x14ac:dyDescent="0.25">
      <c r="C131" s="90" t="s">
        <v>106</v>
      </c>
    </row>
    <row r="132" spans="1:19" hidden="1" x14ac:dyDescent="0.2">
      <c r="A132" s="91" t="s">
        <v>107</v>
      </c>
      <c r="S132" s="92" t="s">
        <v>108</v>
      </c>
    </row>
    <row r="133" spans="1:19" hidden="1" x14ac:dyDescent="0.2"/>
    <row r="134" spans="1:19" hidden="1" x14ac:dyDescent="0.2">
      <c r="A134" s="8" t="s">
        <v>109</v>
      </c>
      <c r="B134" s="91" t="s">
        <v>184</v>
      </c>
    </row>
    <row r="135" spans="1:19" hidden="1" x14ac:dyDescent="0.2"/>
    <row r="136" spans="1:19" hidden="1" x14ac:dyDescent="0.2">
      <c r="A136" s="8" t="s">
        <v>185</v>
      </c>
    </row>
    <row r="137" spans="1:19" ht="13.5" hidden="1" thickBot="1" x14ac:dyDescent="0.25"/>
    <row r="138" spans="1:19" hidden="1" x14ac:dyDescent="0.2">
      <c r="A138" s="93" t="s">
        <v>111</v>
      </c>
      <c r="B138" s="94" t="s">
        <v>112</v>
      </c>
      <c r="C138" s="95" t="s">
        <v>113</v>
      </c>
      <c r="D138" s="96"/>
      <c r="E138" s="97" t="s">
        <v>114</v>
      </c>
      <c r="F138" s="97"/>
      <c r="G138" s="97"/>
      <c r="H138" s="98"/>
      <c r="I138" s="97"/>
      <c r="J138" s="97" t="s">
        <v>115</v>
      </c>
      <c r="K138" s="97"/>
      <c r="L138" s="97"/>
      <c r="M138" s="97"/>
      <c r="N138" s="96"/>
      <c r="O138" s="97" t="s">
        <v>116</v>
      </c>
      <c r="P138" s="97"/>
      <c r="Q138" s="97"/>
      <c r="R138" s="98"/>
      <c r="S138" s="99" t="s">
        <v>117</v>
      </c>
    </row>
    <row r="139" spans="1:19" ht="13.5" hidden="1" thickBot="1" x14ac:dyDescent="0.25">
      <c r="A139" s="100" t="s">
        <v>186</v>
      </c>
      <c r="B139" s="101"/>
      <c r="C139" s="102"/>
      <c r="D139" s="103" t="s">
        <v>6</v>
      </c>
      <c r="E139" s="104" t="s">
        <v>7</v>
      </c>
      <c r="F139" s="104" t="s">
        <v>8</v>
      </c>
      <c r="G139" s="104" t="s">
        <v>10</v>
      </c>
      <c r="H139" s="105" t="s">
        <v>9</v>
      </c>
      <c r="I139" s="103" t="s">
        <v>6</v>
      </c>
      <c r="J139" s="104" t="s">
        <v>7</v>
      </c>
      <c r="K139" s="104" t="s">
        <v>8</v>
      </c>
      <c r="L139" s="104" t="s">
        <v>10</v>
      </c>
      <c r="M139" s="105" t="s">
        <v>9</v>
      </c>
      <c r="N139" s="103" t="s">
        <v>6</v>
      </c>
      <c r="O139" s="104" t="s">
        <v>7</v>
      </c>
      <c r="P139" s="104" t="s">
        <v>8</v>
      </c>
      <c r="Q139" s="104" t="s">
        <v>10</v>
      </c>
      <c r="R139" s="105" t="s">
        <v>9</v>
      </c>
      <c r="S139" s="106"/>
    </row>
    <row r="140" spans="1:19" hidden="1" x14ac:dyDescent="0.2">
      <c r="A140" s="107" t="s">
        <v>187</v>
      </c>
      <c r="B140" s="108" t="s">
        <v>188</v>
      </c>
      <c r="C140" s="109">
        <v>2</v>
      </c>
      <c r="D140" s="110">
        <v>1</v>
      </c>
      <c r="E140" s="111">
        <v>0</v>
      </c>
      <c r="F140" s="111">
        <v>1</v>
      </c>
      <c r="G140" s="111"/>
      <c r="H140" s="124">
        <v>3</v>
      </c>
      <c r="I140" s="110"/>
      <c r="J140" s="111"/>
      <c r="K140" s="111"/>
      <c r="L140" s="111"/>
      <c r="M140" s="124"/>
      <c r="N140" s="110"/>
      <c r="O140" s="111"/>
      <c r="P140" s="111"/>
      <c r="Q140" s="111"/>
      <c r="R140" s="112"/>
      <c r="S140" s="108"/>
    </row>
    <row r="141" spans="1:19" hidden="1" x14ac:dyDescent="0.2">
      <c r="A141" s="113" t="s">
        <v>189</v>
      </c>
      <c r="B141" s="114" t="s">
        <v>190</v>
      </c>
      <c r="C141" s="115">
        <v>5</v>
      </c>
      <c r="D141" s="116"/>
      <c r="E141" s="117"/>
      <c r="F141" s="117"/>
      <c r="G141" s="117"/>
      <c r="H141" s="118"/>
      <c r="I141" s="116">
        <v>2</v>
      </c>
      <c r="J141" s="117">
        <v>0</v>
      </c>
      <c r="K141" s="117">
        <v>3</v>
      </c>
      <c r="L141" s="117"/>
      <c r="M141" s="125">
        <v>5</v>
      </c>
      <c r="N141" s="116"/>
      <c r="O141" s="117"/>
      <c r="P141" s="117"/>
      <c r="Q141" s="117"/>
      <c r="R141" s="118"/>
      <c r="S141" s="114"/>
    </row>
    <row r="142" spans="1:19" hidden="1" x14ac:dyDescent="0.2">
      <c r="A142" s="113" t="s">
        <v>160</v>
      </c>
      <c r="B142" s="114" t="s">
        <v>191</v>
      </c>
      <c r="C142" s="115">
        <v>5</v>
      </c>
      <c r="D142" s="116"/>
      <c r="E142" s="117"/>
      <c r="F142" s="117"/>
      <c r="G142" s="117"/>
      <c r="H142" s="118"/>
      <c r="I142" s="116">
        <v>2</v>
      </c>
      <c r="J142" s="117">
        <v>0</v>
      </c>
      <c r="K142" s="117">
        <v>3</v>
      </c>
      <c r="L142" s="117"/>
      <c r="M142" s="125">
        <v>6</v>
      </c>
      <c r="N142" s="116"/>
      <c r="O142" s="117"/>
      <c r="P142" s="117"/>
      <c r="Q142" s="117"/>
      <c r="R142" s="118"/>
      <c r="S142" s="114"/>
    </row>
    <row r="143" spans="1:19" hidden="1" x14ac:dyDescent="0.2">
      <c r="A143" s="113" t="s">
        <v>192</v>
      </c>
      <c r="B143" s="114" t="s">
        <v>193</v>
      </c>
      <c r="C143" s="115">
        <v>3</v>
      </c>
      <c r="D143" s="116"/>
      <c r="E143" s="117"/>
      <c r="F143" s="117"/>
      <c r="G143" s="117"/>
      <c r="H143" s="118"/>
      <c r="I143" s="116"/>
      <c r="J143" s="117"/>
      <c r="K143" s="117"/>
      <c r="L143" s="117"/>
      <c r="M143" s="125"/>
      <c r="N143" s="116">
        <v>1</v>
      </c>
      <c r="O143" s="117">
        <v>0</v>
      </c>
      <c r="P143" s="117">
        <v>2</v>
      </c>
      <c r="Q143" s="117"/>
      <c r="R143" s="125">
        <v>3</v>
      </c>
      <c r="S143" s="114"/>
    </row>
    <row r="144" spans="1:19" ht="13.5" hidden="1" thickBot="1" x14ac:dyDescent="0.25">
      <c r="A144" s="113" t="s">
        <v>194</v>
      </c>
      <c r="B144" s="114" t="s">
        <v>195</v>
      </c>
      <c r="C144" s="115">
        <v>3</v>
      </c>
      <c r="D144" s="116"/>
      <c r="E144" s="117"/>
      <c r="F144" s="117"/>
      <c r="G144" s="117"/>
      <c r="H144" s="118"/>
      <c r="I144" s="116"/>
      <c r="J144" s="117"/>
      <c r="K144" s="117"/>
      <c r="L144" s="117"/>
      <c r="M144" s="125"/>
      <c r="N144" s="116">
        <v>1</v>
      </c>
      <c r="O144" s="117">
        <v>0</v>
      </c>
      <c r="P144" s="117">
        <v>2</v>
      </c>
      <c r="Q144" s="117"/>
      <c r="R144" s="125">
        <v>3</v>
      </c>
      <c r="S144" s="114"/>
    </row>
    <row r="145" spans="1:19" ht="13.5" hidden="1" thickBot="1" x14ac:dyDescent="0.25">
      <c r="A145" s="119" t="s">
        <v>127</v>
      </c>
      <c r="B145" s="120"/>
      <c r="C145" s="121">
        <v>18</v>
      </c>
      <c r="D145" s="122">
        <f>SUM(D140:D144)</f>
        <v>1</v>
      </c>
      <c r="E145" s="122">
        <f t="shared" ref="E145:R145" si="3">SUM(E140:E144)</f>
        <v>0</v>
      </c>
      <c r="F145" s="122">
        <f t="shared" si="3"/>
        <v>1</v>
      </c>
      <c r="G145" s="122">
        <f t="shared" si="3"/>
        <v>0</v>
      </c>
      <c r="H145" s="122">
        <f t="shared" si="3"/>
        <v>3</v>
      </c>
      <c r="I145" s="122">
        <f t="shared" si="3"/>
        <v>4</v>
      </c>
      <c r="J145" s="122">
        <f t="shared" si="3"/>
        <v>0</v>
      </c>
      <c r="K145" s="122">
        <f t="shared" si="3"/>
        <v>6</v>
      </c>
      <c r="L145" s="122">
        <f t="shared" si="3"/>
        <v>0</v>
      </c>
      <c r="M145" s="122">
        <f t="shared" si="3"/>
        <v>11</v>
      </c>
      <c r="N145" s="122">
        <f t="shared" si="3"/>
        <v>2</v>
      </c>
      <c r="O145" s="122">
        <f t="shared" si="3"/>
        <v>0</v>
      </c>
      <c r="P145" s="122">
        <f t="shared" si="3"/>
        <v>4</v>
      </c>
      <c r="Q145" s="122">
        <f t="shared" si="3"/>
        <v>0</v>
      </c>
      <c r="R145" s="122">
        <f t="shared" si="3"/>
        <v>6</v>
      </c>
      <c r="S145" s="123"/>
    </row>
    <row r="146" spans="1:19" hidden="1" x14ac:dyDescent="0.2"/>
    <row r="147" spans="1:19" hidden="1" x14ac:dyDescent="0.2"/>
    <row r="148" spans="1:19" hidden="1" x14ac:dyDescent="0.2"/>
    <row r="149" spans="1:19" ht="15.75" x14ac:dyDescent="0.25">
      <c r="C149" s="90" t="s">
        <v>106</v>
      </c>
    </row>
    <row r="150" spans="1:19" x14ac:dyDescent="0.2">
      <c r="A150" s="91" t="s">
        <v>107</v>
      </c>
      <c r="S150" s="92" t="s">
        <v>108</v>
      </c>
    </row>
    <row r="152" spans="1:19" x14ac:dyDescent="0.2">
      <c r="A152" s="8" t="s">
        <v>109</v>
      </c>
      <c r="B152" s="91" t="s">
        <v>276</v>
      </c>
    </row>
    <row r="154" spans="1:19" x14ac:dyDescent="0.2">
      <c r="A154" s="141" t="s">
        <v>253</v>
      </c>
    </row>
    <row r="155" spans="1:19" ht="13.5" thickBot="1" x14ac:dyDescent="0.25"/>
    <row r="156" spans="1:19" x14ac:dyDescent="0.2">
      <c r="A156" s="93" t="s">
        <v>111</v>
      </c>
      <c r="B156" s="94" t="s">
        <v>113</v>
      </c>
      <c r="C156" s="96"/>
      <c r="D156" s="139" t="s">
        <v>115</v>
      </c>
      <c r="E156" s="97"/>
      <c r="F156" s="97"/>
      <c r="G156" s="98"/>
      <c r="H156" s="97"/>
      <c r="I156" s="139" t="s">
        <v>116</v>
      </c>
      <c r="J156" s="97"/>
      <c r="K156" s="97"/>
      <c r="L156" s="97"/>
      <c r="M156" s="96"/>
      <c r="N156" s="139" t="s">
        <v>244</v>
      </c>
      <c r="O156" s="97"/>
      <c r="P156" s="97"/>
      <c r="Q156" s="98"/>
    </row>
    <row r="157" spans="1:19" ht="13.5" thickBot="1" x14ac:dyDescent="0.25">
      <c r="A157" s="100"/>
      <c r="B157" s="144"/>
      <c r="C157" s="103" t="s">
        <v>6</v>
      </c>
      <c r="D157" s="104" t="s">
        <v>7</v>
      </c>
      <c r="E157" s="104" t="s">
        <v>8</v>
      </c>
      <c r="F157" s="104" t="s">
        <v>10</v>
      </c>
      <c r="G157" s="105" t="s">
        <v>9</v>
      </c>
      <c r="H157" s="103" t="s">
        <v>6</v>
      </c>
      <c r="I157" s="104" t="s">
        <v>7</v>
      </c>
      <c r="J157" s="104" t="s">
        <v>8</v>
      </c>
      <c r="K157" s="104" t="s">
        <v>10</v>
      </c>
      <c r="L157" s="105" t="s">
        <v>9</v>
      </c>
      <c r="M157" s="103" t="s">
        <v>6</v>
      </c>
      <c r="N157" s="104" t="s">
        <v>7</v>
      </c>
      <c r="O157" s="104" t="s">
        <v>8</v>
      </c>
      <c r="P157" s="104" t="s">
        <v>10</v>
      </c>
      <c r="Q157" s="105" t="s">
        <v>9</v>
      </c>
    </row>
    <row r="158" spans="1:19" x14ac:dyDescent="0.2">
      <c r="A158" s="107" t="s">
        <v>197</v>
      </c>
      <c r="B158" s="108">
        <v>2</v>
      </c>
      <c r="C158" s="110">
        <v>2</v>
      </c>
      <c r="D158" s="111">
        <v>0</v>
      </c>
      <c r="E158" s="111">
        <v>0</v>
      </c>
      <c r="F158" s="111" t="s">
        <v>65</v>
      </c>
      <c r="G158" s="112">
        <v>3</v>
      </c>
      <c r="H158" s="110"/>
      <c r="I158" s="111"/>
      <c r="J158" s="111"/>
      <c r="K158" s="111"/>
      <c r="L158" s="112"/>
      <c r="M158" s="110"/>
      <c r="N158" s="111"/>
      <c r="O158" s="111"/>
      <c r="P158" s="111"/>
      <c r="Q158" s="112"/>
    </row>
    <row r="159" spans="1:19" x14ac:dyDescent="0.2">
      <c r="A159" s="113" t="s">
        <v>198</v>
      </c>
      <c r="B159" s="114">
        <v>2</v>
      </c>
      <c r="C159" s="116"/>
      <c r="D159" s="117"/>
      <c r="E159" s="117"/>
      <c r="F159" s="117"/>
      <c r="G159" s="118"/>
      <c r="H159" s="116">
        <v>0</v>
      </c>
      <c r="I159" s="117">
        <v>0</v>
      </c>
      <c r="J159" s="117">
        <v>2</v>
      </c>
      <c r="K159" s="117" t="s">
        <v>66</v>
      </c>
      <c r="L159" s="118">
        <v>3</v>
      </c>
      <c r="M159" s="116"/>
      <c r="N159" s="117"/>
      <c r="O159" s="117"/>
      <c r="P159" s="117"/>
      <c r="Q159" s="118"/>
    </row>
    <row r="160" spans="1:19" x14ac:dyDescent="0.2">
      <c r="A160" s="113" t="s">
        <v>199</v>
      </c>
      <c r="B160" s="114">
        <v>4</v>
      </c>
      <c r="C160" s="116"/>
      <c r="D160" s="117"/>
      <c r="E160" s="117"/>
      <c r="F160" s="117"/>
      <c r="G160" s="118"/>
      <c r="H160" s="116">
        <v>2</v>
      </c>
      <c r="I160" s="117">
        <v>0</v>
      </c>
      <c r="J160" s="117">
        <v>2</v>
      </c>
      <c r="K160" s="117" t="s">
        <v>65</v>
      </c>
      <c r="L160" s="118">
        <v>4</v>
      </c>
      <c r="M160" s="116"/>
      <c r="N160" s="117"/>
      <c r="O160" s="117"/>
      <c r="P160" s="117"/>
      <c r="Q160" s="118"/>
    </row>
    <row r="161" spans="1:19" x14ac:dyDescent="0.2">
      <c r="A161" s="113" t="s">
        <v>200</v>
      </c>
      <c r="B161" s="114">
        <v>4</v>
      </c>
      <c r="C161" s="116"/>
      <c r="D161" s="117"/>
      <c r="E161" s="117"/>
      <c r="F161" s="117"/>
      <c r="G161" s="118"/>
      <c r="H161" s="116">
        <v>2</v>
      </c>
      <c r="I161" s="117">
        <v>0</v>
      </c>
      <c r="J161" s="117">
        <v>2</v>
      </c>
      <c r="K161" s="117" t="s">
        <v>65</v>
      </c>
      <c r="L161" s="118">
        <v>4</v>
      </c>
      <c r="M161" s="116"/>
      <c r="N161" s="117"/>
      <c r="O161" s="117"/>
      <c r="P161" s="117"/>
      <c r="Q161" s="118"/>
    </row>
    <row r="162" spans="1:19" x14ac:dyDescent="0.2">
      <c r="A162" s="113" t="s">
        <v>201</v>
      </c>
      <c r="B162" s="114">
        <v>4</v>
      </c>
      <c r="C162" s="116"/>
      <c r="D162" s="117"/>
      <c r="E162" s="117"/>
      <c r="F162" s="117"/>
      <c r="G162" s="118"/>
      <c r="H162" s="116"/>
      <c r="I162" s="117"/>
      <c r="J162" s="117"/>
      <c r="K162" s="117"/>
      <c r="L162" s="118"/>
      <c r="M162" s="116">
        <v>2</v>
      </c>
      <c r="N162" s="117">
        <v>0</v>
      </c>
      <c r="O162" s="117">
        <v>2</v>
      </c>
      <c r="P162" s="117" t="s">
        <v>65</v>
      </c>
      <c r="Q162" s="118">
        <v>4</v>
      </c>
    </row>
    <row r="163" spans="1:19" ht="13.5" thickBot="1" x14ac:dyDescent="0.25">
      <c r="A163" s="140" t="s">
        <v>249</v>
      </c>
      <c r="B163" s="114">
        <v>2</v>
      </c>
      <c r="C163" s="116"/>
      <c r="D163" s="117"/>
      <c r="E163" s="117"/>
      <c r="F163" s="117"/>
      <c r="G163" s="118"/>
      <c r="H163" s="116"/>
      <c r="I163" s="117"/>
      <c r="J163" s="117"/>
      <c r="K163" s="117"/>
      <c r="L163" s="118"/>
      <c r="M163" s="116">
        <v>0</v>
      </c>
      <c r="N163" s="117">
        <v>0</v>
      </c>
      <c r="O163" s="117">
        <v>2</v>
      </c>
      <c r="P163" s="117" t="s">
        <v>66</v>
      </c>
      <c r="Q163" s="118">
        <v>2</v>
      </c>
    </row>
    <row r="164" spans="1:19" ht="13.5" thickBot="1" x14ac:dyDescent="0.25">
      <c r="A164" s="119" t="s">
        <v>127</v>
      </c>
      <c r="B164" s="120">
        <v>18</v>
      </c>
      <c r="C164" s="122">
        <f>SUM(C158:C163)</f>
        <v>2</v>
      </c>
      <c r="D164" s="122">
        <f>SUM(D158:D163)</f>
        <v>0</v>
      </c>
      <c r="E164" s="122">
        <f t="shared" ref="E164:Q164" si="4">SUM(E158:E163)</f>
        <v>0</v>
      </c>
      <c r="F164" s="122"/>
      <c r="G164" s="122">
        <f t="shared" si="4"/>
        <v>3</v>
      </c>
      <c r="H164" s="122">
        <f t="shared" si="4"/>
        <v>4</v>
      </c>
      <c r="I164" s="122">
        <f t="shared" si="4"/>
        <v>0</v>
      </c>
      <c r="J164" s="122">
        <f t="shared" si="4"/>
        <v>6</v>
      </c>
      <c r="K164" s="122"/>
      <c r="L164" s="122">
        <f t="shared" si="4"/>
        <v>11</v>
      </c>
      <c r="M164" s="122">
        <f t="shared" si="4"/>
        <v>2</v>
      </c>
      <c r="N164" s="122">
        <f t="shared" si="4"/>
        <v>0</v>
      </c>
      <c r="O164" s="122">
        <f t="shared" si="4"/>
        <v>4</v>
      </c>
      <c r="P164" s="122"/>
      <c r="Q164" s="120">
        <f t="shared" si="4"/>
        <v>6</v>
      </c>
    </row>
    <row r="168" spans="1:19" ht="15.75" hidden="1" x14ac:dyDescent="0.25">
      <c r="C168" s="90" t="s">
        <v>106</v>
      </c>
    </row>
    <row r="169" spans="1:19" hidden="1" x14ac:dyDescent="0.2">
      <c r="A169" s="91" t="s">
        <v>107</v>
      </c>
      <c r="S169" s="92" t="s">
        <v>108</v>
      </c>
    </row>
    <row r="170" spans="1:19" hidden="1" x14ac:dyDescent="0.2"/>
    <row r="171" spans="1:19" hidden="1" x14ac:dyDescent="0.2">
      <c r="A171" s="8" t="s">
        <v>109</v>
      </c>
      <c r="B171" s="91" t="s">
        <v>202</v>
      </c>
    </row>
    <row r="172" spans="1:19" hidden="1" x14ac:dyDescent="0.2"/>
    <row r="173" spans="1:19" hidden="1" x14ac:dyDescent="0.2">
      <c r="A173" s="8" t="s">
        <v>196</v>
      </c>
    </row>
    <row r="174" spans="1:19" ht="13.5" hidden="1" thickBot="1" x14ac:dyDescent="0.25"/>
    <row r="175" spans="1:19" hidden="1" x14ac:dyDescent="0.2">
      <c r="A175" s="93" t="s">
        <v>111</v>
      </c>
      <c r="B175" s="94" t="s">
        <v>112</v>
      </c>
      <c r="C175" s="95" t="s">
        <v>113</v>
      </c>
      <c r="D175" s="96"/>
      <c r="E175" s="97" t="s">
        <v>114</v>
      </c>
      <c r="F175" s="97"/>
      <c r="G175" s="97"/>
      <c r="H175" s="98"/>
      <c r="I175" s="97"/>
      <c r="J175" s="97" t="s">
        <v>115</v>
      </c>
      <c r="K175" s="97"/>
      <c r="L175" s="97"/>
      <c r="M175" s="97"/>
      <c r="N175" s="96"/>
      <c r="O175" s="97" t="s">
        <v>116</v>
      </c>
      <c r="P175" s="97"/>
      <c r="Q175" s="97"/>
      <c r="R175" s="98"/>
      <c r="S175" s="99" t="s">
        <v>117</v>
      </c>
    </row>
    <row r="176" spans="1:19" ht="13.5" hidden="1" thickBot="1" x14ac:dyDescent="0.25">
      <c r="A176" s="100" t="s">
        <v>203</v>
      </c>
      <c r="B176" s="101"/>
      <c r="C176" s="102"/>
      <c r="D176" s="103" t="s">
        <v>6</v>
      </c>
      <c r="E176" s="104" t="s">
        <v>7</v>
      </c>
      <c r="F176" s="104" t="s">
        <v>8</v>
      </c>
      <c r="G176" s="104" t="s">
        <v>10</v>
      </c>
      <c r="H176" s="105" t="s">
        <v>9</v>
      </c>
      <c r="I176" s="103" t="s">
        <v>6</v>
      </c>
      <c r="J176" s="104" t="s">
        <v>7</v>
      </c>
      <c r="K176" s="104" t="s">
        <v>8</v>
      </c>
      <c r="L176" s="104" t="s">
        <v>10</v>
      </c>
      <c r="M176" s="105" t="s">
        <v>9</v>
      </c>
      <c r="N176" s="103" t="s">
        <v>6</v>
      </c>
      <c r="O176" s="104" t="s">
        <v>7</v>
      </c>
      <c r="P176" s="104" t="s">
        <v>8</v>
      </c>
      <c r="Q176" s="104" t="s">
        <v>10</v>
      </c>
      <c r="R176" s="105" t="s">
        <v>9</v>
      </c>
      <c r="S176" s="106"/>
    </row>
    <row r="177" spans="1:19" hidden="1" x14ac:dyDescent="0.2">
      <c r="A177" s="107" t="s">
        <v>204</v>
      </c>
      <c r="B177" s="108" t="s">
        <v>205</v>
      </c>
      <c r="C177" s="109"/>
      <c r="D177" s="110"/>
      <c r="E177" s="111"/>
      <c r="F177" s="111"/>
      <c r="G177" s="111"/>
      <c r="H177" s="112"/>
      <c r="I177" s="110">
        <v>2</v>
      </c>
      <c r="J177" s="111">
        <v>0</v>
      </c>
      <c r="K177" s="111">
        <v>2</v>
      </c>
      <c r="L177" s="111" t="s">
        <v>65</v>
      </c>
      <c r="M177" s="112">
        <v>4</v>
      </c>
      <c r="N177" s="110"/>
      <c r="O177" s="111"/>
      <c r="P177" s="111"/>
      <c r="Q177" s="111"/>
      <c r="R177" s="112"/>
      <c r="S177" s="108"/>
    </row>
    <row r="178" spans="1:19" hidden="1" x14ac:dyDescent="0.2">
      <c r="A178" s="113" t="s">
        <v>206</v>
      </c>
      <c r="B178" s="114" t="s">
        <v>207</v>
      </c>
      <c r="C178" s="115"/>
      <c r="D178" s="116"/>
      <c r="E178" s="117"/>
      <c r="F178" s="117"/>
      <c r="G178" s="117"/>
      <c r="H178" s="118"/>
      <c r="I178" s="116"/>
      <c r="J178" s="117"/>
      <c r="K178" s="117"/>
      <c r="L178" s="117"/>
      <c r="M178" s="118"/>
      <c r="N178" s="116">
        <v>2</v>
      </c>
      <c r="O178" s="117">
        <v>0</v>
      </c>
      <c r="P178" s="117">
        <v>2</v>
      </c>
      <c r="Q178" s="117" t="s">
        <v>65</v>
      </c>
      <c r="R178" s="118">
        <v>4</v>
      </c>
      <c r="S178" s="114"/>
    </row>
    <row r="179" spans="1:19" hidden="1" x14ac:dyDescent="0.2">
      <c r="A179" s="113" t="s">
        <v>199</v>
      </c>
      <c r="B179" s="114" t="s">
        <v>208</v>
      </c>
      <c r="C179" s="115"/>
      <c r="D179" s="116"/>
      <c r="E179" s="117"/>
      <c r="F179" s="117"/>
      <c r="G179" s="117"/>
      <c r="H179" s="118"/>
      <c r="I179" s="116">
        <v>2</v>
      </c>
      <c r="J179" s="117">
        <v>0</v>
      </c>
      <c r="K179" s="117">
        <v>2</v>
      </c>
      <c r="L179" s="117" t="s">
        <v>65</v>
      </c>
      <c r="M179" s="118">
        <v>4</v>
      </c>
      <c r="N179" s="116"/>
      <c r="O179" s="117"/>
      <c r="P179" s="117"/>
      <c r="Q179" s="117"/>
      <c r="R179" s="118"/>
      <c r="S179" s="114"/>
    </row>
    <row r="180" spans="1:19" hidden="1" x14ac:dyDescent="0.2">
      <c r="A180" s="113" t="s">
        <v>209</v>
      </c>
      <c r="B180" s="114" t="s">
        <v>210</v>
      </c>
      <c r="C180" s="115"/>
      <c r="D180" s="116"/>
      <c r="E180" s="117"/>
      <c r="F180" s="117"/>
      <c r="G180" s="117"/>
      <c r="H180" s="118"/>
      <c r="I180" s="116">
        <v>2</v>
      </c>
      <c r="J180" s="117">
        <v>0</v>
      </c>
      <c r="K180" s="117">
        <v>0</v>
      </c>
      <c r="L180" s="117" t="s">
        <v>66</v>
      </c>
      <c r="M180" s="118">
        <v>3</v>
      </c>
      <c r="N180" s="116"/>
      <c r="O180" s="117"/>
      <c r="P180" s="117"/>
      <c r="Q180" s="117"/>
      <c r="R180" s="118"/>
      <c r="S180" s="114"/>
    </row>
    <row r="181" spans="1:19" hidden="1" x14ac:dyDescent="0.2">
      <c r="A181" s="113" t="s">
        <v>211</v>
      </c>
      <c r="B181" s="114" t="s">
        <v>212</v>
      </c>
      <c r="C181" s="115"/>
      <c r="D181" s="116"/>
      <c r="E181" s="117"/>
      <c r="F181" s="117"/>
      <c r="G181" s="117"/>
      <c r="H181" s="118"/>
      <c r="I181" s="116"/>
      <c r="J181" s="117"/>
      <c r="K181" s="117"/>
      <c r="L181" s="117"/>
      <c r="M181" s="118"/>
      <c r="N181" s="116">
        <v>2</v>
      </c>
      <c r="O181" s="117">
        <v>0</v>
      </c>
      <c r="P181" s="117">
        <v>0</v>
      </c>
      <c r="Q181" s="117" t="s">
        <v>66</v>
      </c>
      <c r="R181" s="118">
        <v>2</v>
      </c>
      <c r="S181" s="114"/>
    </row>
    <row r="182" spans="1:19" ht="13.5" hidden="1" thickBot="1" x14ac:dyDescent="0.25">
      <c r="A182" s="113" t="s">
        <v>213</v>
      </c>
      <c r="B182" s="114" t="s">
        <v>214</v>
      </c>
      <c r="C182" s="115"/>
      <c r="D182" s="116">
        <v>2</v>
      </c>
      <c r="E182" s="117">
        <v>0</v>
      </c>
      <c r="F182" s="117">
        <v>0</v>
      </c>
      <c r="G182" s="117" t="s">
        <v>65</v>
      </c>
      <c r="H182" s="118">
        <v>3</v>
      </c>
      <c r="I182" s="116"/>
      <c r="J182" s="117"/>
      <c r="K182" s="117"/>
      <c r="L182" s="117"/>
      <c r="M182" s="118"/>
      <c r="N182" s="116"/>
      <c r="O182" s="117"/>
      <c r="P182" s="117"/>
      <c r="Q182" s="117"/>
      <c r="R182" s="118"/>
      <c r="S182" s="114"/>
    </row>
    <row r="183" spans="1:19" ht="13.5" hidden="1" thickBot="1" x14ac:dyDescent="0.25">
      <c r="A183" s="119" t="s">
        <v>127</v>
      </c>
      <c r="B183" s="120"/>
      <c r="C183" s="121">
        <v>18</v>
      </c>
      <c r="D183" s="122">
        <v>2</v>
      </c>
      <c r="E183" s="122">
        <f>SUM(E177:E181)</f>
        <v>0</v>
      </c>
      <c r="F183" s="122">
        <f>SUM(F177:F181)</f>
        <v>0</v>
      </c>
      <c r="G183" s="122"/>
      <c r="H183" s="122">
        <v>3</v>
      </c>
      <c r="I183" s="122">
        <f>SUM(I177:I181)</f>
        <v>6</v>
      </c>
      <c r="J183" s="122">
        <f>SUM(J177:J181)</f>
        <v>0</v>
      </c>
      <c r="K183" s="122">
        <f>SUM(K177:K181)</f>
        <v>4</v>
      </c>
      <c r="L183" s="122"/>
      <c r="M183" s="122">
        <f>SUM(M177:M181)</f>
        <v>11</v>
      </c>
      <c r="N183" s="122">
        <v>4</v>
      </c>
      <c r="O183" s="122">
        <f>SUM(O177:O181)</f>
        <v>0</v>
      </c>
      <c r="P183" s="122">
        <f>SUM(P177:P181)</f>
        <v>2</v>
      </c>
      <c r="Q183" s="122"/>
      <c r="R183" s="122">
        <v>6</v>
      </c>
      <c r="S183" s="123"/>
    </row>
    <row r="184" spans="1:19" hidden="1" x14ac:dyDescent="0.2"/>
    <row r="185" spans="1:19" hidden="1" x14ac:dyDescent="0.2"/>
    <row r="186" spans="1:19" hidden="1" x14ac:dyDescent="0.2"/>
    <row r="187" spans="1:19" ht="15.75" x14ac:dyDescent="0.25">
      <c r="C187" s="90" t="s">
        <v>106</v>
      </c>
    </row>
    <row r="188" spans="1:19" x14ac:dyDescent="0.2">
      <c r="A188" s="91" t="s">
        <v>107</v>
      </c>
      <c r="S188" s="92" t="s">
        <v>108</v>
      </c>
    </row>
    <row r="190" spans="1:19" x14ac:dyDescent="0.2">
      <c r="A190" s="8" t="s">
        <v>109</v>
      </c>
      <c r="B190" s="91" t="s">
        <v>275</v>
      </c>
    </row>
    <row r="192" spans="1:19" x14ac:dyDescent="0.2">
      <c r="A192" s="141" t="s">
        <v>250</v>
      </c>
    </row>
    <row r="193" spans="1:19" ht="13.5" thickBot="1" x14ac:dyDescent="0.25"/>
    <row r="194" spans="1:19" x14ac:dyDescent="0.2">
      <c r="A194" s="93" t="s">
        <v>111</v>
      </c>
      <c r="B194" s="94" t="s">
        <v>113</v>
      </c>
      <c r="C194" s="96"/>
      <c r="D194" s="139" t="s">
        <v>115</v>
      </c>
      <c r="E194" s="97"/>
      <c r="F194" s="97"/>
      <c r="G194" s="98"/>
      <c r="H194" s="97"/>
      <c r="I194" s="139" t="s">
        <v>116</v>
      </c>
      <c r="J194" s="97"/>
      <c r="K194" s="97"/>
      <c r="L194" s="97"/>
      <c r="M194" s="96"/>
      <c r="N194" s="139" t="s">
        <v>244</v>
      </c>
      <c r="O194" s="97"/>
      <c r="P194" s="97"/>
      <c r="Q194" s="98"/>
    </row>
    <row r="195" spans="1:19" ht="13.5" thickBot="1" x14ac:dyDescent="0.25">
      <c r="A195" s="100"/>
      <c r="B195" s="144"/>
      <c r="C195" s="103" t="s">
        <v>6</v>
      </c>
      <c r="D195" s="104" t="s">
        <v>7</v>
      </c>
      <c r="E195" s="104" t="s">
        <v>8</v>
      </c>
      <c r="F195" s="104" t="s">
        <v>10</v>
      </c>
      <c r="G195" s="105" t="s">
        <v>9</v>
      </c>
      <c r="H195" s="103" t="s">
        <v>6</v>
      </c>
      <c r="I195" s="104" t="s">
        <v>7</v>
      </c>
      <c r="J195" s="104" t="s">
        <v>8</v>
      </c>
      <c r="K195" s="104" t="s">
        <v>10</v>
      </c>
      <c r="L195" s="105" t="s">
        <v>9</v>
      </c>
      <c r="M195" s="103" t="s">
        <v>6</v>
      </c>
      <c r="N195" s="104" t="s">
        <v>7</v>
      </c>
      <c r="O195" s="104" t="s">
        <v>8</v>
      </c>
      <c r="P195" s="104" t="s">
        <v>10</v>
      </c>
      <c r="Q195" s="105" t="s">
        <v>9</v>
      </c>
    </row>
    <row r="196" spans="1:19" x14ac:dyDescent="0.2">
      <c r="A196" s="107" t="s">
        <v>215</v>
      </c>
      <c r="B196" s="108">
        <v>2</v>
      </c>
      <c r="C196" s="110">
        <v>2</v>
      </c>
      <c r="D196" s="111">
        <v>0</v>
      </c>
      <c r="E196" s="111">
        <v>0</v>
      </c>
      <c r="F196" s="111" t="s">
        <v>65</v>
      </c>
      <c r="G196" s="112">
        <v>3</v>
      </c>
      <c r="H196" s="110"/>
      <c r="I196" s="111"/>
      <c r="J196" s="111"/>
      <c r="K196" s="111"/>
      <c r="L196" s="112"/>
      <c r="M196" s="110"/>
      <c r="N196" s="111"/>
      <c r="O196" s="111"/>
      <c r="P196" s="111"/>
      <c r="Q196" s="112"/>
    </row>
    <row r="197" spans="1:19" x14ac:dyDescent="0.2">
      <c r="A197" s="113" t="s">
        <v>216</v>
      </c>
      <c r="B197" s="114">
        <v>4</v>
      </c>
      <c r="C197" s="116"/>
      <c r="D197" s="117"/>
      <c r="E197" s="117"/>
      <c r="F197" s="117"/>
      <c r="G197" s="118"/>
      <c r="H197" s="116">
        <v>2</v>
      </c>
      <c r="I197" s="117">
        <v>0</v>
      </c>
      <c r="J197" s="117">
        <v>2</v>
      </c>
      <c r="K197" s="117" t="s">
        <v>65</v>
      </c>
      <c r="L197" s="118">
        <v>5</v>
      </c>
      <c r="M197" s="116"/>
      <c r="N197" s="117"/>
      <c r="O197" s="117"/>
      <c r="P197" s="117"/>
      <c r="Q197" s="118"/>
    </row>
    <row r="198" spans="1:19" x14ac:dyDescent="0.2">
      <c r="A198" s="113" t="s">
        <v>217</v>
      </c>
      <c r="B198" s="114">
        <v>2</v>
      </c>
      <c r="C198" s="116"/>
      <c r="D198" s="117"/>
      <c r="E198" s="117"/>
      <c r="F198" s="117"/>
      <c r="G198" s="118"/>
      <c r="H198" s="116"/>
      <c r="I198" s="117"/>
      <c r="J198" s="117"/>
      <c r="K198" s="117"/>
      <c r="L198" s="118"/>
      <c r="M198" s="116">
        <v>1</v>
      </c>
      <c r="N198" s="117">
        <v>0</v>
      </c>
      <c r="O198" s="117">
        <v>1</v>
      </c>
      <c r="P198" s="149" t="s">
        <v>66</v>
      </c>
      <c r="Q198" s="118">
        <v>2</v>
      </c>
    </row>
    <row r="199" spans="1:19" x14ac:dyDescent="0.2">
      <c r="A199" s="113" t="s">
        <v>218</v>
      </c>
      <c r="B199" s="114">
        <v>2</v>
      </c>
      <c r="C199" s="116"/>
      <c r="D199" s="117"/>
      <c r="E199" s="117"/>
      <c r="F199" s="117"/>
      <c r="G199" s="118"/>
      <c r="H199" s="116">
        <v>2</v>
      </c>
      <c r="I199" s="117">
        <v>0</v>
      </c>
      <c r="J199" s="117">
        <v>0</v>
      </c>
      <c r="K199" s="149" t="s">
        <v>65</v>
      </c>
      <c r="L199" s="118">
        <v>2</v>
      </c>
      <c r="M199" s="116"/>
      <c r="N199" s="117"/>
      <c r="O199" s="117"/>
      <c r="P199" s="117"/>
      <c r="Q199" s="118"/>
    </row>
    <row r="200" spans="1:19" x14ac:dyDescent="0.2">
      <c r="A200" s="113" t="s">
        <v>219</v>
      </c>
      <c r="B200" s="114">
        <v>2</v>
      </c>
      <c r="C200" s="116"/>
      <c r="D200" s="117"/>
      <c r="E200" s="117"/>
      <c r="F200" s="117"/>
      <c r="G200" s="118"/>
      <c r="H200" s="116"/>
      <c r="I200" s="117"/>
      <c r="J200" s="117"/>
      <c r="K200" s="117"/>
      <c r="L200" s="118"/>
      <c r="M200" s="116">
        <v>2</v>
      </c>
      <c r="N200" s="117">
        <v>0</v>
      </c>
      <c r="O200" s="117">
        <v>0</v>
      </c>
      <c r="P200" s="149" t="s">
        <v>65</v>
      </c>
      <c r="Q200" s="118">
        <v>2</v>
      </c>
    </row>
    <row r="201" spans="1:19" x14ac:dyDescent="0.2">
      <c r="A201" s="113" t="s">
        <v>220</v>
      </c>
      <c r="B201" s="114">
        <v>2</v>
      </c>
      <c r="C201" s="116"/>
      <c r="D201" s="117"/>
      <c r="E201" s="117"/>
      <c r="F201" s="117"/>
      <c r="G201" s="118"/>
      <c r="H201" s="116">
        <v>2</v>
      </c>
      <c r="I201" s="117">
        <v>0</v>
      </c>
      <c r="J201" s="117">
        <v>0</v>
      </c>
      <c r="K201" s="149" t="s">
        <v>66</v>
      </c>
      <c r="L201" s="118">
        <v>2</v>
      </c>
      <c r="M201" s="116"/>
      <c r="N201" s="117"/>
      <c r="O201" s="117"/>
      <c r="P201" s="117"/>
      <c r="Q201" s="118"/>
    </row>
    <row r="202" spans="1:19" x14ac:dyDescent="0.2">
      <c r="A202" s="113" t="s">
        <v>209</v>
      </c>
      <c r="B202" s="114">
        <v>2</v>
      </c>
      <c r="C202" s="116"/>
      <c r="D202" s="117"/>
      <c r="E202" s="117"/>
      <c r="F202" s="117"/>
      <c r="G202" s="118"/>
      <c r="H202" s="116">
        <v>2</v>
      </c>
      <c r="I202" s="117">
        <v>0</v>
      </c>
      <c r="J202" s="117">
        <v>0</v>
      </c>
      <c r="K202" s="149" t="s">
        <v>66</v>
      </c>
      <c r="L202" s="118">
        <v>2</v>
      </c>
      <c r="M202" s="116"/>
      <c r="N202" s="117"/>
      <c r="O202" s="117"/>
      <c r="P202" s="117"/>
      <c r="Q202" s="118"/>
    </row>
    <row r="203" spans="1:19" ht="13.5" thickBot="1" x14ac:dyDescent="0.25">
      <c r="A203" s="113" t="s">
        <v>211</v>
      </c>
      <c r="B203" s="114">
        <v>2</v>
      </c>
      <c r="C203" s="116"/>
      <c r="D203" s="117"/>
      <c r="E203" s="117"/>
      <c r="F203" s="117"/>
      <c r="G203" s="118"/>
      <c r="H203" s="116"/>
      <c r="I203" s="117"/>
      <c r="J203" s="117"/>
      <c r="K203" s="117"/>
      <c r="L203" s="118"/>
      <c r="M203" s="116">
        <v>2</v>
      </c>
      <c r="N203" s="117">
        <v>0</v>
      </c>
      <c r="O203" s="117">
        <v>0</v>
      </c>
      <c r="P203" s="149" t="s">
        <v>66</v>
      </c>
      <c r="Q203" s="118">
        <v>2</v>
      </c>
    </row>
    <row r="204" spans="1:19" ht="13.5" thickBot="1" x14ac:dyDescent="0.25">
      <c r="A204" s="119" t="s">
        <v>127</v>
      </c>
      <c r="B204" s="120">
        <v>18</v>
      </c>
      <c r="C204" s="122">
        <f>SUM(C196:C203)</f>
        <v>2</v>
      </c>
      <c r="D204" s="122">
        <f>SUM(D196:D203)</f>
        <v>0</v>
      </c>
      <c r="E204" s="122">
        <f>SUM(E196:E203)</f>
        <v>0</v>
      </c>
      <c r="F204" s="122"/>
      <c r="G204" s="122">
        <f>SUM(G196:G203)</f>
        <v>3</v>
      </c>
      <c r="H204" s="122">
        <f>SUM(H196:H203)</f>
        <v>8</v>
      </c>
      <c r="I204" s="122">
        <f>SUM(I196:I203)</f>
        <v>0</v>
      </c>
      <c r="J204" s="122">
        <f>SUM(J196:J203)</f>
        <v>2</v>
      </c>
      <c r="K204" s="122"/>
      <c r="L204" s="122">
        <f>SUM(L196:L203)</f>
        <v>11</v>
      </c>
      <c r="M204" s="122">
        <v>5</v>
      </c>
      <c r="N204" s="122">
        <f>SUM(N196:N203)</f>
        <v>0</v>
      </c>
      <c r="O204" s="122">
        <f>SUM(O196:O203)</f>
        <v>1</v>
      </c>
      <c r="P204" s="122"/>
      <c r="Q204" s="120">
        <v>6</v>
      </c>
    </row>
    <row r="207" spans="1:19" ht="15.75" hidden="1" x14ac:dyDescent="0.25">
      <c r="C207" s="90" t="s">
        <v>106</v>
      </c>
    </row>
    <row r="208" spans="1:19" hidden="1" x14ac:dyDescent="0.2">
      <c r="A208" s="91" t="s">
        <v>107</v>
      </c>
      <c r="S208" s="92" t="s">
        <v>108</v>
      </c>
    </row>
    <row r="209" spans="1:19" hidden="1" x14ac:dyDescent="0.2"/>
    <row r="210" spans="1:19" hidden="1" x14ac:dyDescent="0.2">
      <c r="A210" s="8" t="s">
        <v>109</v>
      </c>
      <c r="B210" s="91" t="s">
        <v>221</v>
      </c>
    </row>
    <row r="211" spans="1:19" hidden="1" x14ac:dyDescent="0.2"/>
    <row r="212" spans="1:19" hidden="1" x14ac:dyDescent="0.2">
      <c r="A212" s="8" t="s">
        <v>185</v>
      </c>
    </row>
    <row r="213" spans="1:19" ht="13.5" hidden="1" thickBot="1" x14ac:dyDescent="0.25"/>
    <row r="214" spans="1:19" hidden="1" x14ac:dyDescent="0.2">
      <c r="A214" s="93" t="s">
        <v>111</v>
      </c>
      <c r="B214" s="94" t="s">
        <v>112</v>
      </c>
      <c r="C214" s="95" t="s">
        <v>113</v>
      </c>
      <c r="D214" s="96"/>
      <c r="E214" s="97" t="s">
        <v>114</v>
      </c>
      <c r="F214" s="97"/>
      <c r="G214" s="97"/>
      <c r="H214" s="98"/>
      <c r="I214" s="97"/>
      <c r="J214" s="97" t="s">
        <v>115</v>
      </c>
      <c r="K214" s="97"/>
      <c r="L214" s="97"/>
      <c r="M214" s="97"/>
      <c r="N214" s="96"/>
      <c r="O214" s="97" t="s">
        <v>116</v>
      </c>
      <c r="P214" s="97"/>
      <c r="Q214" s="97"/>
      <c r="R214" s="98"/>
      <c r="S214" s="99" t="s">
        <v>117</v>
      </c>
    </row>
    <row r="215" spans="1:19" ht="13.5" hidden="1" thickBot="1" x14ac:dyDescent="0.25">
      <c r="A215" s="100" t="s">
        <v>222</v>
      </c>
      <c r="B215" s="101"/>
      <c r="C215" s="102"/>
      <c r="D215" s="103" t="s">
        <v>6</v>
      </c>
      <c r="E215" s="104" t="s">
        <v>7</v>
      </c>
      <c r="F215" s="104" t="s">
        <v>8</v>
      </c>
      <c r="G215" s="104" t="s">
        <v>10</v>
      </c>
      <c r="H215" s="105" t="s">
        <v>9</v>
      </c>
      <c r="I215" s="103" t="s">
        <v>6</v>
      </c>
      <c r="J215" s="104" t="s">
        <v>7</v>
      </c>
      <c r="K215" s="104" t="s">
        <v>8</v>
      </c>
      <c r="L215" s="104" t="s">
        <v>10</v>
      </c>
      <c r="M215" s="105" t="s">
        <v>9</v>
      </c>
      <c r="N215" s="103" t="s">
        <v>6</v>
      </c>
      <c r="O215" s="104" t="s">
        <v>7</v>
      </c>
      <c r="P215" s="104" t="s">
        <v>8</v>
      </c>
      <c r="Q215" s="104" t="s">
        <v>10</v>
      </c>
      <c r="R215" s="105" t="s">
        <v>9</v>
      </c>
      <c r="S215" s="106"/>
    </row>
    <row r="216" spans="1:19" hidden="1" x14ac:dyDescent="0.2">
      <c r="A216" s="107" t="s">
        <v>223</v>
      </c>
      <c r="B216" s="108" t="s">
        <v>224</v>
      </c>
      <c r="C216" s="109">
        <v>2</v>
      </c>
      <c r="D216" s="110">
        <v>2</v>
      </c>
      <c r="E216" s="111">
        <v>0</v>
      </c>
      <c r="F216" s="111">
        <v>0</v>
      </c>
      <c r="G216" s="111"/>
      <c r="H216" s="112">
        <v>3</v>
      </c>
      <c r="I216" s="110"/>
      <c r="J216" s="111"/>
      <c r="K216" s="111"/>
      <c r="L216" s="111"/>
      <c r="M216" s="112"/>
      <c r="N216" s="110"/>
      <c r="O216" s="111"/>
      <c r="P216" s="111"/>
      <c r="Q216" s="111"/>
      <c r="R216" s="112"/>
      <c r="S216" s="108"/>
    </row>
    <row r="217" spans="1:19" hidden="1" x14ac:dyDescent="0.2">
      <c r="A217" s="113" t="s">
        <v>225</v>
      </c>
      <c r="B217" s="114" t="s">
        <v>226</v>
      </c>
      <c r="C217" s="115">
        <v>4</v>
      </c>
      <c r="D217" s="116"/>
      <c r="E217" s="117"/>
      <c r="F217" s="117"/>
      <c r="G217" s="117"/>
      <c r="H217" s="118"/>
      <c r="I217" s="116">
        <v>2</v>
      </c>
      <c r="J217" s="117">
        <v>0</v>
      </c>
      <c r="K217" s="117">
        <v>2</v>
      </c>
      <c r="L217" s="117"/>
      <c r="M217" s="118">
        <v>5</v>
      </c>
      <c r="N217" s="116"/>
      <c r="O217" s="117"/>
      <c r="P217" s="117"/>
      <c r="Q217" s="117"/>
      <c r="R217" s="118"/>
      <c r="S217" s="114"/>
    </row>
    <row r="218" spans="1:19" hidden="1" x14ac:dyDescent="0.2">
      <c r="A218" s="113" t="s">
        <v>227</v>
      </c>
      <c r="B218" s="114" t="s">
        <v>228</v>
      </c>
      <c r="C218" s="115">
        <v>6</v>
      </c>
      <c r="D218" s="116"/>
      <c r="E218" s="117"/>
      <c r="F218" s="117"/>
      <c r="G218" s="117"/>
      <c r="H218" s="118"/>
      <c r="I218" s="116">
        <v>3</v>
      </c>
      <c r="J218" s="117">
        <v>0</v>
      </c>
      <c r="K218" s="117">
        <v>3</v>
      </c>
      <c r="L218" s="117"/>
      <c r="M218" s="118">
        <v>6</v>
      </c>
      <c r="N218" s="116"/>
      <c r="O218" s="117"/>
      <c r="P218" s="117"/>
      <c r="Q218" s="117"/>
      <c r="R218" s="118"/>
      <c r="S218" s="114"/>
    </row>
    <row r="219" spans="1:19" hidden="1" x14ac:dyDescent="0.2">
      <c r="A219" s="113" t="s">
        <v>229</v>
      </c>
      <c r="B219" s="114" t="s">
        <v>230</v>
      </c>
      <c r="C219" s="115">
        <v>3</v>
      </c>
      <c r="D219" s="116"/>
      <c r="E219" s="117"/>
      <c r="F219" s="117"/>
      <c r="G219" s="117"/>
      <c r="H219" s="118"/>
      <c r="I219" s="116"/>
      <c r="J219" s="117"/>
      <c r="K219" s="117"/>
      <c r="L219" s="117"/>
      <c r="M219" s="118"/>
      <c r="N219" s="116">
        <v>1</v>
      </c>
      <c r="O219" s="117">
        <v>0</v>
      </c>
      <c r="P219" s="117">
        <v>2</v>
      </c>
      <c r="Q219" s="117"/>
      <c r="R219" s="118">
        <v>3</v>
      </c>
      <c r="S219" s="114"/>
    </row>
    <row r="220" spans="1:19" ht="13.5" hidden="1" thickBot="1" x14ac:dyDescent="0.25">
      <c r="A220" s="113" t="s">
        <v>231</v>
      </c>
      <c r="B220" s="114" t="s">
        <v>232</v>
      </c>
      <c r="C220" s="115">
        <v>3</v>
      </c>
      <c r="D220" s="116"/>
      <c r="E220" s="117"/>
      <c r="F220" s="117"/>
      <c r="G220" s="117"/>
      <c r="H220" s="118"/>
      <c r="I220" s="116"/>
      <c r="J220" s="117"/>
      <c r="K220" s="117"/>
      <c r="L220" s="117"/>
      <c r="M220" s="118"/>
      <c r="N220" s="116">
        <v>1</v>
      </c>
      <c r="O220" s="117">
        <v>0</v>
      </c>
      <c r="P220" s="117">
        <v>2</v>
      </c>
      <c r="Q220" s="117"/>
      <c r="R220" s="118">
        <v>3</v>
      </c>
      <c r="S220" s="114"/>
    </row>
    <row r="221" spans="1:19" ht="13.5" hidden="1" thickBot="1" x14ac:dyDescent="0.25">
      <c r="A221" s="119" t="s">
        <v>127</v>
      </c>
      <c r="B221" s="120"/>
      <c r="C221" s="121">
        <v>18</v>
      </c>
      <c r="D221" s="122">
        <f>SUM(D216:D220)</f>
        <v>2</v>
      </c>
      <c r="E221" s="122">
        <f>SUM(E216:E220)</f>
        <v>0</v>
      </c>
      <c r="F221" s="122">
        <f>SUM(F216:F220)</f>
        <v>0</v>
      </c>
      <c r="G221" s="122"/>
      <c r="H221" s="122">
        <f>SUM(H216:H220)</f>
        <v>3</v>
      </c>
      <c r="I221" s="122">
        <f>SUM(I216:I220)</f>
        <v>5</v>
      </c>
      <c r="J221" s="122">
        <f>SUM(J216:J220)</f>
        <v>0</v>
      </c>
      <c r="K221" s="122">
        <f>SUM(K216:K220)</f>
        <v>5</v>
      </c>
      <c r="L221" s="122"/>
      <c r="M221" s="122">
        <f>SUM(M216:M220)</f>
        <v>11</v>
      </c>
      <c r="N221" s="122">
        <v>4</v>
      </c>
      <c r="O221" s="122">
        <f>SUM(O216:O220)</f>
        <v>0</v>
      </c>
      <c r="P221" s="122">
        <f>SUM(P216:P220)</f>
        <v>4</v>
      </c>
      <c r="Q221" s="122"/>
      <c r="R221" s="122">
        <v>6</v>
      </c>
      <c r="S221" s="123"/>
    </row>
    <row r="222" spans="1:19" hidden="1" x14ac:dyDescent="0.2"/>
    <row r="223" spans="1:19" hidden="1" x14ac:dyDescent="0.2"/>
    <row r="224" spans="1:19" ht="15.75" x14ac:dyDescent="0.25">
      <c r="C224" s="90" t="s">
        <v>106</v>
      </c>
    </row>
    <row r="225" spans="1:19" x14ac:dyDescent="0.2">
      <c r="A225" s="91" t="s">
        <v>107</v>
      </c>
      <c r="S225" s="92" t="s">
        <v>108</v>
      </c>
    </row>
    <row r="227" spans="1:19" x14ac:dyDescent="0.2">
      <c r="A227" s="8" t="s">
        <v>109</v>
      </c>
      <c r="B227" s="91" t="s">
        <v>233</v>
      </c>
    </row>
    <row r="229" spans="1:19" x14ac:dyDescent="0.2">
      <c r="A229" s="141" t="s">
        <v>251</v>
      </c>
    </row>
    <row r="230" spans="1:19" ht="13.5" thickBot="1" x14ac:dyDescent="0.25"/>
    <row r="231" spans="1:19" x14ac:dyDescent="0.2">
      <c r="A231" s="93" t="s">
        <v>111</v>
      </c>
      <c r="B231" s="94" t="s">
        <v>113</v>
      </c>
      <c r="C231" s="96"/>
      <c r="D231" s="97" t="s">
        <v>114</v>
      </c>
      <c r="E231" s="97"/>
      <c r="F231" s="97"/>
      <c r="G231" s="98"/>
      <c r="H231" s="97"/>
      <c r="I231" s="97" t="s">
        <v>115</v>
      </c>
      <c r="J231" s="97"/>
      <c r="K231" s="97"/>
      <c r="L231" s="97"/>
      <c r="M231" s="96"/>
      <c r="N231" s="97" t="s">
        <v>116</v>
      </c>
      <c r="O231" s="97"/>
      <c r="P231" s="97"/>
      <c r="Q231" s="98"/>
    </row>
    <row r="232" spans="1:19" ht="13.5" thickBot="1" x14ac:dyDescent="0.25">
      <c r="A232" s="100" t="s">
        <v>234</v>
      </c>
      <c r="B232" s="144"/>
      <c r="C232" s="103" t="s">
        <v>6</v>
      </c>
      <c r="D232" s="104" t="s">
        <v>7</v>
      </c>
      <c r="E232" s="104" t="s">
        <v>8</v>
      </c>
      <c r="F232" s="104" t="s">
        <v>10</v>
      </c>
      <c r="G232" s="105" t="s">
        <v>9</v>
      </c>
      <c r="H232" s="103" t="s">
        <v>6</v>
      </c>
      <c r="I232" s="104" t="s">
        <v>7</v>
      </c>
      <c r="J232" s="104" t="s">
        <v>8</v>
      </c>
      <c r="K232" s="104" t="s">
        <v>10</v>
      </c>
      <c r="L232" s="105" t="s">
        <v>9</v>
      </c>
      <c r="M232" s="103" t="s">
        <v>6</v>
      </c>
      <c r="N232" s="104" t="s">
        <v>7</v>
      </c>
      <c r="O232" s="104" t="s">
        <v>8</v>
      </c>
      <c r="P232" s="104" t="s">
        <v>10</v>
      </c>
      <c r="Q232" s="105" t="s">
        <v>9</v>
      </c>
    </row>
    <row r="233" spans="1:19" x14ac:dyDescent="0.2">
      <c r="A233" s="107" t="s">
        <v>235</v>
      </c>
      <c r="B233" s="108">
        <v>2</v>
      </c>
      <c r="C233" s="110">
        <v>2</v>
      </c>
      <c r="D233" s="111">
        <v>0</v>
      </c>
      <c r="E233" s="111">
        <v>0</v>
      </c>
      <c r="F233" s="150" t="s">
        <v>65</v>
      </c>
      <c r="G233" s="112">
        <v>3</v>
      </c>
      <c r="H233" s="110"/>
      <c r="I233" s="111"/>
      <c r="J233" s="111"/>
      <c r="K233" s="111"/>
      <c r="L233" s="112"/>
      <c r="M233" s="110"/>
      <c r="N233" s="111"/>
      <c r="O233" s="111"/>
      <c r="P233" s="111"/>
      <c r="Q233" s="112"/>
    </row>
    <row r="234" spans="1:19" x14ac:dyDescent="0.2">
      <c r="A234" s="113" t="s">
        <v>236</v>
      </c>
      <c r="B234" s="114">
        <v>3</v>
      </c>
      <c r="C234" s="116"/>
      <c r="D234" s="117"/>
      <c r="E234" s="117"/>
      <c r="F234" s="117"/>
      <c r="G234" s="118"/>
      <c r="H234" s="116">
        <v>3</v>
      </c>
      <c r="I234" s="117">
        <v>0</v>
      </c>
      <c r="J234" s="117">
        <v>0</v>
      </c>
      <c r="K234" s="149" t="s">
        <v>65</v>
      </c>
      <c r="L234" s="118">
        <v>3</v>
      </c>
      <c r="M234" s="116"/>
      <c r="N234" s="117"/>
      <c r="O234" s="117"/>
      <c r="P234" s="117"/>
      <c r="Q234" s="118"/>
    </row>
    <row r="235" spans="1:19" x14ac:dyDescent="0.2">
      <c r="A235" s="113" t="s">
        <v>237</v>
      </c>
      <c r="B235" s="114">
        <v>3</v>
      </c>
      <c r="C235" s="116"/>
      <c r="D235" s="117"/>
      <c r="E235" s="117"/>
      <c r="F235" s="117"/>
      <c r="G235" s="118"/>
      <c r="H235" s="116">
        <v>3</v>
      </c>
      <c r="I235" s="117">
        <v>0</v>
      </c>
      <c r="J235" s="117">
        <v>0</v>
      </c>
      <c r="K235" s="149" t="s">
        <v>65</v>
      </c>
      <c r="L235" s="118">
        <v>3</v>
      </c>
      <c r="M235" s="116"/>
      <c r="N235" s="117"/>
      <c r="O235" s="117"/>
      <c r="P235" s="117"/>
      <c r="Q235" s="118"/>
    </row>
    <row r="236" spans="1:19" x14ac:dyDescent="0.2">
      <c r="A236" s="113" t="s">
        <v>238</v>
      </c>
      <c r="B236" s="114">
        <v>3</v>
      </c>
      <c r="C236" s="116"/>
      <c r="D236" s="117"/>
      <c r="E236" s="117"/>
      <c r="F236" s="117"/>
      <c r="G236" s="118"/>
      <c r="H236" s="116">
        <v>2</v>
      </c>
      <c r="I236" s="117">
        <v>0</v>
      </c>
      <c r="J236" s="117">
        <v>0</v>
      </c>
      <c r="K236" s="149" t="s">
        <v>66</v>
      </c>
      <c r="L236" s="118">
        <v>3</v>
      </c>
      <c r="M236" s="116"/>
      <c r="N236" s="117"/>
      <c r="O236" s="117"/>
      <c r="P236" s="117"/>
      <c r="Q236" s="118"/>
    </row>
    <row r="237" spans="1:19" x14ac:dyDescent="0.2">
      <c r="A237" s="113" t="s">
        <v>239</v>
      </c>
      <c r="B237" s="114">
        <v>2</v>
      </c>
      <c r="C237" s="116"/>
      <c r="D237" s="117"/>
      <c r="E237" s="117"/>
      <c r="F237" s="117"/>
      <c r="G237" s="118"/>
      <c r="H237" s="116"/>
      <c r="I237" s="117"/>
      <c r="J237" s="117"/>
      <c r="K237" s="117"/>
      <c r="L237" s="118"/>
      <c r="M237" s="116">
        <v>0</v>
      </c>
      <c r="N237" s="117">
        <v>0</v>
      </c>
      <c r="O237" s="117">
        <v>2</v>
      </c>
      <c r="P237" s="149" t="s">
        <v>66</v>
      </c>
      <c r="Q237" s="118">
        <v>2</v>
      </c>
    </row>
    <row r="238" spans="1:19" x14ac:dyDescent="0.2">
      <c r="A238" s="113" t="s">
        <v>240</v>
      </c>
      <c r="B238" s="114">
        <v>2</v>
      </c>
      <c r="C238" s="116"/>
      <c r="D238" s="117"/>
      <c r="E238" s="117"/>
      <c r="F238" s="117"/>
      <c r="G238" s="118"/>
      <c r="H238" s="116"/>
      <c r="I238" s="117"/>
      <c r="J238" s="117"/>
      <c r="K238" s="117"/>
      <c r="L238" s="118"/>
      <c r="M238" s="116">
        <v>2</v>
      </c>
      <c r="N238" s="117">
        <v>0</v>
      </c>
      <c r="O238" s="117">
        <v>0</v>
      </c>
      <c r="P238" s="149" t="s">
        <v>65</v>
      </c>
      <c r="Q238" s="118">
        <v>2</v>
      </c>
    </row>
    <row r="239" spans="1:19" x14ac:dyDescent="0.2">
      <c r="A239" s="126" t="s">
        <v>125</v>
      </c>
      <c r="B239" s="127">
        <v>2</v>
      </c>
      <c r="C239" s="128"/>
      <c r="D239" s="129"/>
      <c r="E239" s="129"/>
      <c r="F239" s="129"/>
      <c r="G239" s="130"/>
      <c r="H239" s="128">
        <v>2</v>
      </c>
      <c r="I239" s="129">
        <v>0</v>
      </c>
      <c r="J239" s="129">
        <v>0</v>
      </c>
      <c r="K239" s="151" t="s">
        <v>66</v>
      </c>
      <c r="L239" s="130">
        <v>2</v>
      </c>
      <c r="M239" s="128"/>
      <c r="N239" s="129"/>
      <c r="O239" s="129"/>
      <c r="P239" s="129"/>
      <c r="Q239" s="130"/>
    </row>
    <row r="240" spans="1:19" ht="13.5" thickBot="1" x14ac:dyDescent="0.25">
      <c r="A240" s="100" t="s">
        <v>126</v>
      </c>
      <c r="B240" s="101">
        <v>2</v>
      </c>
      <c r="C240" s="132"/>
      <c r="D240" s="133"/>
      <c r="E240" s="133"/>
      <c r="F240" s="133"/>
      <c r="G240" s="134"/>
      <c r="H240" s="132"/>
      <c r="I240" s="133"/>
      <c r="J240" s="133"/>
      <c r="K240" s="133"/>
      <c r="L240" s="134"/>
      <c r="M240" s="132">
        <v>2</v>
      </c>
      <c r="N240" s="133">
        <v>0</v>
      </c>
      <c r="O240" s="133">
        <v>0</v>
      </c>
      <c r="P240" s="152" t="s">
        <v>66</v>
      </c>
      <c r="Q240" s="131">
        <v>2</v>
      </c>
    </row>
    <row r="241" spans="1:19" ht="13.5" thickBot="1" x14ac:dyDescent="0.25">
      <c r="A241" s="119" t="s">
        <v>127</v>
      </c>
      <c r="B241" s="120">
        <v>18</v>
      </c>
      <c r="C241" s="122">
        <f>SUM(C233:C239)</f>
        <v>2</v>
      </c>
      <c r="D241" s="122">
        <f t="shared" ref="D241:O241" si="5">SUM(D233:D239)</f>
        <v>0</v>
      </c>
      <c r="E241" s="122">
        <f t="shared" si="5"/>
        <v>0</v>
      </c>
      <c r="F241" s="122"/>
      <c r="G241" s="122">
        <f t="shared" si="5"/>
        <v>3</v>
      </c>
      <c r="H241" s="122">
        <f t="shared" si="5"/>
        <v>10</v>
      </c>
      <c r="I241" s="122">
        <f t="shared" si="5"/>
        <v>0</v>
      </c>
      <c r="J241" s="122">
        <f t="shared" si="5"/>
        <v>0</v>
      </c>
      <c r="K241" s="122"/>
      <c r="L241" s="122">
        <f t="shared" si="5"/>
        <v>11</v>
      </c>
      <c r="M241" s="122">
        <v>4</v>
      </c>
      <c r="N241" s="122">
        <f t="shared" si="5"/>
        <v>0</v>
      </c>
      <c r="O241" s="122">
        <f t="shared" si="5"/>
        <v>2</v>
      </c>
      <c r="P241" s="122"/>
      <c r="Q241" s="120">
        <v>6</v>
      </c>
    </row>
    <row r="243" spans="1:19" x14ac:dyDescent="0.2">
      <c r="A243" s="8" t="s">
        <v>241</v>
      </c>
    </row>
    <row r="244" spans="1:19" x14ac:dyDescent="0.2">
      <c r="A244" s="8" t="s">
        <v>242</v>
      </c>
    </row>
    <row r="245" spans="1:19" x14ac:dyDescent="0.2">
      <c r="A245" s="8" t="s">
        <v>243</v>
      </c>
    </row>
    <row r="248" spans="1:19" ht="15.75" x14ac:dyDescent="0.25">
      <c r="C248" s="90" t="s">
        <v>106</v>
      </c>
    </row>
    <row r="249" spans="1:19" x14ac:dyDescent="0.2">
      <c r="A249" s="91" t="s">
        <v>107</v>
      </c>
      <c r="S249" s="92" t="s">
        <v>263</v>
      </c>
    </row>
    <row r="251" spans="1:19" x14ac:dyDescent="0.2">
      <c r="A251" s="141" t="s">
        <v>109</v>
      </c>
      <c r="B251" s="353" t="s">
        <v>272</v>
      </c>
      <c r="C251" s="353"/>
      <c r="D251" s="353"/>
      <c r="E251" s="353"/>
      <c r="F251" s="353"/>
      <c r="G251" s="353"/>
      <c r="H251" s="353"/>
      <c r="I251" s="353"/>
      <c r="J251" s="353"/>
    </row>
    <row r="253" spans="1:19" x14ac:dyDescent="0.2">
      <c r="A253" s="141" t="s">
        <v>273</v>
      </c>
    </row>
    <row r="254" spans="1:19" ht="13.5" thickBot="1" x14ac:dyDescent="0.25"/>
    <row r="255" spans="1:19" x14ac:dyDescent="0.2">
      <c r="A255" s="93" t="s">
        <v>111</v>
      </c>
      <c r="B255" s="94" t="s">
        <v>113</v>
      </c>
      <c r="C255" s="96"/>
      <c r="D255" s="139" t="s">
        <v>115</v>
      </c>
      <c r="E255" s="97"/>
      <c r="F255" s="97"/>
      <c r="G255" s="98"/>
      <c r="H255" s="97"/>
      <c r="I255" s="139" t="s">
        <v>116</v>
      </c>
      <c r="J255" s="97"/>
      <c r="K255" s="97"/>
      <c r="L255" s="97"/>
      <c r="M255" s="96"/>
      <c r="N255" s="139" t="s">
        <v>244</v>
      </c>
      <c r="O255" s="97"/>
      <c r="P255" s="97"/>
      <c r="Q255" s="98"/>
    </row>
    <row r="256" spans="1:19" ht="13.5" thickBot="1" x14ac:dyDescent="0.25">
      <c r="A256" s="157" t="s">
        <v>264</v>
      </c>
      <c r="B256" s="144"/>
      <c r="C256" s="103" t="s">
        <v>6</v>
      </c>
      <c r="D256" s="104" t="s">
        <v>7</v>
      </c>
      <c r="E256" s="104" t="s">
        <v>8</v>
      </c>
      <c r="F256" s="104" t="s">
        <v>10</v>
      </c>
      <c r="G256" s="105" t="s">
        <v>9</v>
      </c>
      <c r="H256" s="103" t="s">
        <v>6</v>
      </c>
      <c r="I256" s="104" t="s">
        <v>7</v>
      </c>
      <c r="J256" s="104" t="s">
        <v>8</v>
      </c>
      <c r="K256" s="104" t="s">
        <v>10</v>
      </c>
      <c r="L256" s="105" t="s">
        <v>9</v>
      </c>
      <c r="M256" s="103" t="s">
        <v>6</v>
      </c>
      <c r="N256" s="104" t="s">
        <v>7</v>
      </c>
      <c r="O256" s="104" t="s">
        <v>8</v>
      </c>
      <c r="P256" s="104" t="s">
        <v>10</v>
      </c>
      <c r="Q256" s="105" t="s">
        <v>9</v>
      </c>
    </row>
    <row r="257" spans="1:19" x14ac:dyDescent="0.2">
      <c r="A257" s="158" t="s">
        <v>265</v>
      </c>
      <c r="B257" s="108">
        <v>2</v>
      </c>
      <c r="C257" s="110">
        <v>1</v>
      </c>
      <c r="D257" s="111">
        <v>0</v>
      </c>
      <c r="E257" s="111">
        <v>1</v>
      </c>
      <c r="F257" s="150" t="s">
        <v>65</v>
      </c>
      <c r="G257" s="112">
        <v>3</v>
      </c>
      <c r="H257" s="110"/>
      <c r="I257" s="111"/>
      <c r="J257" s="111"/>
      <c r="K257" s="111"/>
      <c r="L257" s="112"/>
      <c r="M257" s="110"/>
      <c r="N257" s="111"/>
      <c r="O257" s="111"/>
      <c r="P257" s="111"/>
      <c r="Q257" s="112"/>
      <c r="S257" s="141" t="s">
        <v>277</v>
      </c>
    </row>
    <row r="258" spans="1:19" x14ac:dyDescent="0.2">
      <c r="A258" s="140" t="s">
        <v>266</v>
      </c>
      <c r="B258" s="114">
        <v>3</v>
      </c>
      <c r="C258" s="116"/>
      <c r="D258" s="117"/>
      <c r="E258" s="117"/>
      <c r="F258" s="117"/>
      <c r="G258" s="118"/>
      <c r="H258" s="116">
        <v>1</v>
      </c>
      <c r="I258" s="117">
        <v>0</v>
      </c>
      <c r="J258" s="117">
        <v>2</v>
      </c>
      <c r="K258" s="149" t="s">
        <v>66</v>
      </c>
      <c r="L258" s="118">
        <v>3</v>
      </c>
      <c r="M258" s="116"/>
      <c r="N258" s="117"/>
      <c r="O258" s="117"/>
      <c r="P258" s="117"/>
      <c r="Q258" s="118"/>
      <c r="S258" s="141" t="s">
        <v>279</v>
      </c>
    </row>
    <row r="259" spans="1:19" x14ac:dyDescent="0.2">
      <c r="A259" s="140" t="s">
        <v>267</v>
      </c>
      <c r="B259" s="114">
        <v>2</v>
      </c>
      <c r="C259" s="116"/>
      <c r="D259" s="117"/>
      <c r="E259" s="117"/>
      <c r="F259" s="117"/>
      <c r="G259" s="118"/>
      <c r="H259" s="116"/>
      <c r="I259" s="117"/>
      <c r="J259" s="117"/>
      <c r="K259" s="149"/>
      <c r="L259" s="118"/>
      <c r="M259" s="116">
        <v>1</v>
      </c>
      <c r="N259" s="117">
        <v>0</v>
      </c>
      <c r="O259" s="117">
        <v>1</v>
      </c>
      <c r="P259" s="149" t="s">
        <v>66</v>
      </c>
      <c r="Q259" s="118">
        <v>2</v>
      </c>
      <c r="S259" s="141" t="s">
        <v>279</v>
      </c>
    </row>
    <row r="260" spans="1:19" x14ac:dyDescent="0.2">
      <c r="A260" s="140" t="s">
        <v>274</v>
      </c>
      <c r="B260" s="114">
        <v>3</v>
      </c>
      <c r="C260" s="116"/>
      <c r="D260" s="117"/>
      <c r="E260" s="117"/>
      <c r="F260" s="117"/>
      <c r="G260" s="118"/>
      <c r="H260" s="116">
        <v>1</v>
      </c>
      <c r="I260" s="117">
        <v>0</v>
      </c>
      <c r="J260" s="117">
        <v>2</v>
      </c>
      <c r="K260" s="149" t="s">
        <v>65</v>
      </c>
      <c r="L260" s="118">
        <v>4</v>
      </c>
      <c r="M260" s="116"/>
      <c r="N260" s="117"/>
      <c r="O260" s="117"/>
      <c r="P260" s="117"/>
      <c r="Q260" s="118"/>
      <c r="S260" s="141" t="s">
        <v>278</v>
      </c>
    </row>
    <row r="261" spans="1:19" x14ac:dyDescent="0.2">
      <c r="A261" s="140" t="s">
        <v>268</v>
      </c>
      <c r="B261" s="114">
        <v>4</v>
      </c>
      <c r="C261" s="116"/>
      <c r="D261" s="117"/>
      <c r="E261" s="117"/>
      <c r="F261" s="117"/>
      <c r="G261" s="118"/>
      <c r="H261" s="116">
        <v>2</v>
      </c>
      <c r="I261" s="117">
        <v>0</v>
      </c>
      <c r="J261" s="117">
        <v>2</v>
      </c>
      <c r="K261" s="149" t="s">
        <v>66</v>
      </c>
      <c r="L261" s="118">
        <v>4</v>
      </c>
      <c r="M261" s="116"/>
      <c r="N261" s="117"/>
      <c r="O261" s="117"/>
      <c r="P261" s="149"/>
      <c r="Q261" s="118"/>
      <c r="S261" s="141" t="s">
        <v>280</v>
      </c>
    </row>
    <row r="262" spans="1:19" x14ac:dyDescent="0.2">
      <c r="A262" s="140" t="s">
        <v>269</v>
      </c>
      <c r="B262" s="114">
        <v>3</v>
      </c>
      <c r="C262" s="116"/>
      <c r="D262" s="117"/>
      <c r="E262" s="117"/>
      <c r="F262" s="117"/>
      <c r="G262" s="118"/>
      <c r="H262" s="116"/>
      <c r="I262" s="117"/>
      <c r="J262" s="117"/>
      <c r="K262" s="117"/>
      <c r="L262" s="118"/>
      <c r="M262" s="116">
        <v>1</v>
      </c>
      <c r="N262" s="117">
        <v>0</v>
      </c>
      <c r="O262" s="117">
        <v>2</v>
      </c>
      <c r="P262" s="149" t="s">
        <v>66</v>
      </c>
      <c r="Q262" s="118">
        <v>3</v>
      </c>
      <c r="S262" s="141" t="s">
        <v>280</v>
      </c>
    </row>
    <row r="263" spans="1:19" ht="13.5" thickBot="1" x14ac:dyDescent="0.25">
      <c r="A263" s="159" t="s">
        <v>270</v>
      </c>
      <c r="B263" s="127">
        <v>1</v>
      </c>
      <c r="C263" s="128"/>
      <c r="D263" s="129"/>
      <c r="E263" s="129"/>
      <c r="F263" s="129"/>
      <c r="G263" s="130"/>
      <c r="H263" s="128"/>
      <c r="I263" s="129"/>
      <c r="J263" s="129"/>
      <c r="K263" s="151"/>
      <c r="L263" s="130"/>
      <c r="M263" s="128">
        <v>1</v>
      </c>
      <c r="N263" s="129">
        <v>0</v>
      </c>
      <c r="O263" s="129">
        <v>0</v>
      </c>
      <c r="P263" s="151" t="s">
        <v>65</v>
      </c>
      <c r="Q263" s="130">
        <v>1</v>
      </c>
      <c r="S263" s="141" t="s">
        <v>281</v>
      </c>
    </row>
    <row r="264" spans="1:19" ht="13.5" thickBot="1" x14ac:dyDescent="0.25">
      <c r="A264" s="119" t="s">
        <v>127</v>
      </c>
      <c r="B264" s="120">
        <v>18</v>
      </c>
      <c r="C264" s="122">
        <f>SUM(C257:C263)</f>
        <v>1</v>
      </c>
      <c r="D264" s="122">
        <f>SUM(D257:D263)</f>
        <v>0</v>
      </c>
      <c r="E264" s="122">
        <f>SUM(E257:E263)</f>
        <v>1</v>
      </c>
      <c r="F264" s="122"/>
      <c r="G264" s="122">
        <f>SUM(G257:G263)</f>
        <v>3</v>
      </c>
      <c r="H264" s="122">
        <v>4</v>
      </c>
      <c r="I264" s="122">
        <f>SUM(I257:I263)</f>
        <v>0</v>
      </c>
      <c r="J264" s="122">
        <f>SUM(J257:J263)</f>
        <v>6</v>
      </c>
      <c r="K264" s="122"/>
      <c r="L264" s="122">
        <f>SUM(L257:L263)</f>
        <v>11</v>
      </c>
      <c r="M264" s="122">
        <v>3</v>
      </c>
      <c r="N264" s="122">
        <f>SUM(N257:N263)</f>
        <v>0</v>
      </c>
      <c r="O264" s="122">
        <f>SUM(O257:O263)</f>
        <v>3</v>
      </c>
      <c r="P264" s="122"/>
      <c r="Q264" s="120">
        <v>6</v>
      </c>
    </row>
    <row r="266" spans="1:19" x14ac:dyDescent="0.2">
      <c r="A266" s="141" t="s">
        <v>271</v>
      </c>
    </row>
  </sheetData>
  <mergeCells count="1">
    <mergeCell ref="B251:J251"/>
  </mergeCells>
  <phoneticPr fontId="4" type="noConversion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Header>&amp;R&amp;"Arial,Félkövér"6. sz. melléklet</oddHeader>
  </headerFooter>
  <rowBreaks count="12" manualBreakCount="12">
    <brk id="25" max="16383" man="1"/>
    <brk id="46" max="16383" man="1"/>
    <brk id="67" max="16383" man="1"/>
    <brk id="88" max="16383" man="1"/>
    <brk id="111" max="16383" man="1"/>
    <brk id="130" max="16383" man="1"/>
    <brk id="148" max="16383" man="1"/>
    <brk id="167" max="16383" man="1"/>
    <brk id="186" max="16383" man="1"/>
    <brk id="206" max="16383" man="1"/>
    <brk id="223" max="16383" man="1"/>
    <brk id="2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24" sqref="A24"/>
    </sheetView>
  </sheetViews>
  <sheetFormatPr defaultRowHeight="12.75" x14ac:dyDescent="0.2"/>
  <cols>
    <col min="1" max="1" width="24.7109375" bestFit="1" customWidth="1"/>
    <col min="2" max="2" width="2" bestFit="1" customWidth="1"/>
  </cols>
  <sheetData>
    <row r="1" spans="1:2" x14ac:dyDescent="0.2">
      <c r="A1" s="5" t="s">
        <v>92</v>
      </c>
    </row>
    <row r="3" spans="1:2" x14ac:dyDescent="0.2">
      <c r="A3" t="s">
        <v>88</v>
      </c>
      <c r="B3">
        <v>1</v>
      </c>
    </row>
    <row r="4" spans="1:2" x14ac:dyDescent="0.2">
      <c r="A4" t="s">
        <v>89</v>
      </c>
      <c r="B4">
        <v>1</v>
      </c>
    </row>
    <row r="5" spans="1:2" x14ac:dyDescent="0.2">
      <c r="A5" t="s">
        <v>93</v>
      </c>
      <c r="B5">
        <v>1</v>
      </c>
    </row>
    <row r="6" spans="1:2" x14ac:dyDescent="0.2">
      <c r="A6" t="s">
        <v>90</v>
      </c>
      <c r="B6">
        <v>1</v>
      </c>
    </row>
    <row r="7" spans="1:2" x14ac:dyDescent="0.2">
      <c r="A7" t="s">
        <v>83</v>
      </c>
      <c r="B7">
        <v>2</v>
      </c>
    </row>
    <row r="8" spans="1:2" x14ac:dyDescent="0.2">
      <c r="A8" t="s">
        <v>74</v>
      </c>
      <c r="B8">
        <v>1</v>
      </c>
    </row>
    <row r="9" spans="1:2" x14ac:dyDescent="0.2">
      <c r="A9" t="s">
        <v>80</v>
      </c>
      <c r="B9">
        <v>3</v>
      </c>
    </row>
    <row r="10" spans="1:2" x14ac:dyDescent="0.2">
      <c r="A10" t="s">
        <v>77</v>
      </c>
      <c r="B10">
        <v>3</v>
      </c>
    </row>
    <row r="11" spans="1:2" x14ac:dyDescent="0.2">
      <c r="A11" t="s">
        <v>101</v>
      </c>
      <c r="B11">
        <v>1</v>
      </c>
    </row>
    <row r="12" spans="1:2" x14ac:dyDescent="0.2">
      <c r="A12" t="s">
        <v>96</v>
      </c>
      <c r="B12">
        <v>1</v>
      </c>
    </row>
    <row r="13" spans="1:2" x14ac:dyDescent="0.2">
      <c r="A13" t="s">
        <v>85</v>
      </c>
      <c r="B13">
        <v>3</v>
      </c>
    </row>
    <row r="14" spans="1:2" x14ac:dyDescent="0.2">
      <c r="A14" t="s">
        <v>95</v>
      </c>
      <c r="B14">
        <v>1</v>
      </c>
    </row>
    <row r="15" spans="1:2" x14ac:dyDescent="0.2">
      <c r="A15" t="s">
        <v>91</v>
      </c>
      <c r="B15">
        <v>1</v>
      </c>
    </row>
    <row r="16" spans="1:2" x14ac:dyDescent="0.2">
      <c r="A16" t="s">
        <v>73</v>
      </c>
      <c r="B16">
        <v>2</v>
      </c>
    </row>
    <row r="17" spans="1:2" x14ac:dyDescent="0.2">
      <c r="A17" t="s">
        <v>82</v>
      </c>
      <c r="B17">
        <v>1</v>
      </c>
    </row>
    <row r="18" spans="1:2" x14ac:dyDescent="0.2">
      <c r="A18" t="s">
        <v>98</v>
      </c>
    </row>
    <row r="19" spans="1:2" x14ac:dyDescent="0.2">
      <c r="A19" t="s">
        <v>84</v>
      </c>
      <c r="B19">
        <v>1</v>
      </c>
    </row>
    <row r="21" spans="1:2" x14ac:dyDescent="0.2">
      <c r="A21" s="5" t="s">
        <v>94</v>
      </c>
    </row>
    <row r="23" spans="1:2" x14ac:dyDescent="0.2">
      <c r="A23" t="s">
        <v>254</v>
      </c>
      <c r="B23">
        <v>1</v>
      </c>
    </row>
    <row r="24" spans="1:2" x14ac:dyDescent="0.2">
      <c r="A24" t="s">
        <v>81</v>
      </c>
      <c r="B24">
        <v>3</v>
      </c>
    </row>
    <row r="25" spans="1:2" x14ac:dyDescent="0.2">
      <c r="A25" t="s">
        <v>75</v>
      </c>
      <c r="B25">
        <v>1</v>
      </c>
    </row>
    <row r="26" spans="1:2" x14ac:dyDescent="0.2">
      <c r="A26" t="s">
        <v>86</v>
      </c>
      <c r="B26">
        <v>1</v>
      </c>
    </row>
    <row r="27" spans="1:2" x14ac:dyDescent="0.2">
      <c r="A27" t="s">
        <v>76</v>
      </c>
      <c r="B27">
        <v>3</v>
      </c>
    </row>
    <row r="28" spans="1:2" x14ac:dyDescent="0.2">
      <c r="A28" t="s">
        <v>79</v>
      </c>
      <c r="B28">
        <v>3</v>
      </c>
    </row>
    <row r="29" spans="1:2" x14ac:dyDescent="0.2">
      <c r="A29" t="s">
        <v>78</v>
      </c>
      <c r="B29">
        <v>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workbookViewId="0">
      <selection activeCell="C4" sqref="C4"/>
    </sheetView>
  </sheetViews>
  <sheetFormatPr defaultRowHeight="12.75" x14ac:dyDescent="0.2"/>
  <cols>
    <col min="1" max="1" width="36" bestFit="1" customWidth="1"/>
  </cols>
  <sheetData>
    <row r="1" spans="1:2" x14ac:dyDescent="0.2">
      <c r="A1" s="2" t="s">
        <v>0</v>
      </c>
      <c r="B1" t="s">
        <v>105</v>
      </c>
    </row>
    <row r="2" spans="1:2" x14ac:dyDescent="0.2">
      <c r="A2" s="1" t="s">
        <v>50</v>
      </c>
    </row>
    <row r="3" spans="1:2" x14ac:dyDescent="0.2">
      <c r="A3" s="1" t="s">
        <v>51</v>
      </c>
    </row>
    <row r="4" spans="1:2" x14ac:dyDescent="0.2">
      <c r="A4" s="1" t="s">
        <v>11</v>
      </c>
    </row>
    <row r="5" spans="1:2" x14ac:dyDescent="0.2">
      <c r="A5" s="1" t="s">
        <v>102</v>
      </c>
    </row>
    <row r="6" spans="1:2" x14ac:dyDescent="0.2">
      <c r="A6" s="1" t="s">
        <v>103</v>
      </c>
    </row>
    <row r="7" spans="1:2" x14ac:dyDescent="0.2">
      <c r="A7" s="1" t="s">
        <v>104</v>
      </c>
    </row>
    <row r="8" spans="1:2" x14ac:dyDescent="0.2">
      <c r="A8" s="1" t="s">
        <v>99</v>
      </c>
    </row>
    <row r="9" spans="1:2" x14ac:dyDescent="0.2">
      <c r="A9" s="1" t="s">
        <v>14</v>
      </c>
    </row>
    <row r="10" spans="1:2" x14ac:dyDescent="0.2">
      <c r="A10" s="1" t="s">
        <v>12</v>
      </c>
    </row>
    <row r="11" spans="1:2" x14ac:dyDescent="0.2">
      <c r="A11" s="1" t="s">
        <v>13</v>
      </c>
    </row>
    <row r="12" spans="1:2" x14ac:dyDescent="0.2">
      <c r="A12" s="1" t="s">
        <v>52</v>
      </c>
    </row>
    <row r="13" spans="1:2" x14ac:dyDescent="0.2">
      <c r="A13" s="1" t="s">
        <v>53</v>
      </c>
    </row>
    <row r="14" spans="1:2" x14ac:dyDescent="0.2">
      <c r="A14" s="1"/>
    </row>
    <row r="15" spans="1:2" x14ac:dyDescent="0.2">
      <c r="A15" s="2" t="s">
        <v>1</v>
      </c>
    </row>
    <row r="16" spans="1:2" x14ac:dyDescent="0.2">
      <c r="A16" s="1" t="s">
        <v>15</v>
      </c>
    </row>
    <row r="17" spans="1:1" x14ac:dyDescent="0.2">
      <c r="A17" s="1" t="s">
        <v>16</v>
      </c>
    </row>
    <row r="18" spans="1:1" x14ac:dyDescent="0.2">
      <c r="A18" s="1" t="s">
        <v>17</v>
      </c>
    </row>
    <row r="19" spans="1:1" x14ac:dyDescent="0.2">
      <c r="A19" s="1" t="s">
        <v>18</v>
      </c>
    </row>
    <row r="20" spans="1:1" x14ac:dyDescent="0.2">
      <c r="A20" s="1" t="s">
        <v>97</v>
      </c>
    </row>
    <row r="21" spans="1:1" x14ac:dyDescent="0.2">
      <c r="A21" s="1" t="s">
        <v>19</v>
      </c>
    </row>
    <row r="22" spans="1:1" x14ac:dyDescent="0.2">
      <c r="A22" s="1" t="s">
        <v>20</v>
      </c>
    </row>
    <row r="23" spans="1:1" x14ac:dyDescent="0.2">
      <c r="A23" s="1" t="s">
        <v>4</v>
      </c>
    </row>
    <row r="24" spans="1:1" x14ac:dyDescent="0.2">
      <c r="A24" s="1"/>
    </row>
    <row r="25" spans="1:1" x14ac:dyDescent="0.2">
      <c r="A25" s="2" t="s">
        <v>2</v>
      </c>
    </row>
    <row r="26" spans="1:1" x14ac:dyDescent="0.2">
      <c r="A26" s="2" t="s">
        <v>21</v>
      </c>
    </row>
    <row r="27" spans="1:1" x14ac:dyDescent="0.2">
      <c r="A27" s="1" t="s">
        <v>72</v>
      </c>
    </row>
    <row r="28" spans="1:1" x14ac:dyDescent="0.2">
      <c r="A28" s="1" t="s">
        <v>22</v>
      </c>
    </row>
    <row r="29" spans="1:1" x14ac:dyDescent="0.2">
      <c r="A29" s="1" t="s">
        <v>23</v>
      </c>
    </row>
    <row r="30" spans="1:1" x14ac:dyDescent="0.2">
      <c r="A30" s="1" t="s">
        <v>24</v>
      </c>
    </row>
    <row r="31" spans="1:1" x14ac:dyDescent="0.2">
      <c r="A31" s="1" t="s">
        <v>25</v>
      </c>
    </row>
    <row r="32" spans="1:1" x14ac:dyDescent="0.2">
      <c r="A32" s="1" t="s">
        <v>26</v>
      </c>
    </row>
    <row r="33" spans="1:1" x14ac:dyDescent="0.2">
      <c r="A33" s="1" t="s">
        <v>27</v>
      </c>
    </row>
    <row r="34" spans="1:1" x14ac:dyDescent="0.2">
      <c r="A34" s="1" t="s">
        <v>28</v>
      </c>
    </row>
    <row r="35" spans="1:1" x14ac:dyDescent="0.2">
      <c r="A35" s="1" t="s">
        <v>29</v>
      </c>
    </row>
    <row r="36" spans="1:1" x14ac:dyDescent="0.2">
      <c r="A36" s="1" t="s">
        <v>30</v>
      </c>
    </row>
    <row r="37" spans="1:1" x14ac:dyDescent="0.2">
      <c r="A37" s="1" t="s">
        <v>100</v>
      </c>
    </row>
    <row r="38" spans="1:1" x14ac:dyDescent="0.2">
      <c r="A38" s="2" t="s">
        <v>31</v>
      </c>
    </row>
    <row r="39" spans="1:1" x14ac:dyDescent="0.2">
      <c r="A39" s="1" t="s">
        <v>32</v>
      </c>
    </row>
    <row r="40" spans="1:1" x14ac:dyDescent="0.2">
      <c r="A40" s="1" t="s">
        <v>33</v>
      </c>
    </row>
    <row r="41" spans="1:1" x14ac:dyDescent="0.2">
      <c r="A41" s="1" t="s">
        <v>34</v>
      </c>
    </row>
    <row r="42" spans="1:1" x14ac:dyDescent="0.2">
      <c r="A42" s="1" t="s">
        <v>35</v>
      </c>
    </row>
    <row r="43" spans="1:1" x14ac:dyDescent="0.2">
      <c r="A43" s="1" t="s">
        <v>36</v>
      </c>
    </row>
    <row r="44" spans="1:1" x14ac:dyDescent="0.2">
      <c r="A44" s="3" t="s">
        <v>37</v>
      </c>
    </row>
    <row r="45" spans="1:1" x14ac:dyDescent="0.2">
      <c r="A45" s="3" t="s">
        <v>38</v>
      </c>
    </row>
    <row r="46" spans="1:1" x14ac:dyDescent="0.2">
      <c r="A46" s="3" t="s">
        <v>39</v>
      </c>
    </row>
    <row r="47" spans="1:1" x14ac:dyDescent="0.2">
      <c r="A47" s="3" t="s">
        <v>67</v>
      </c>
    </row>
    <row r="48" spans="1:1" x14ac:dyDescent="0.2">
      <c r="A48" s="3" t="s">
        <v>68</v>
      </c>
    </row>
    <row r="49" spans="1:1" x14ac:dyDescent="0.2">
      <c r="A49" s="3" t="s">
        <v>69</v>
      </c>
    </row>
    <row r="50" spans="1:1" x14ac:dyDescent="0.2">
      <c r="A50" s="3" t="s">
        <v>57</v>
      </c>
    </row>
    <row r="51" spans="1:1" x14ac:dyDescent="0.2">
      <c r="A51" s="3" t="s">
        <v>40</v>
      </c>
    </row>
    <row r="52" spans="1:1" x14ac:dyDescent="0.2">
      <c r="A52" s="3" t="s">
        <v>41</v>
      </c>
    </row>
    <row r="53" spans="1:1" x14ac:dyDescent="0.2">
      <c r="A53" s="3" t="s">
        <v>58</v>
      </c>
    </row>
    <row r="54" spans="1:1" x14ac:dyDescent="0.2">
      <c r="A54" s="3" t="s">
        <v>59</v>
      </c>
    </row>
    <row r="55" spans="1:1" x14ac:dyDescent="0.2">
      <c r="A55" s="3" t="s">
        <v>60</v>
      </c>
    </row>
    <row r="56" spans="1:1" x14ac:dyDescent="0.2">
      <c r="A56" s="2" t="s">
        <v>42</v>
      </c>
    </row>
    <row r="57" spans="1:1" x14ac:dyDescent="0.2">
      <c r="A57" s="3" t="s">
        <v>43</v>
      </c>
    </row>
    <row r="58" spans="1:1" x14ac:dyDescent="0.2">
      <c r="A58" s="3" t="s">
        <v>44</v>
      </c>
    </row>
    <row r="59" spans="1:1" x14ac:dyDescent="0.2">
      <c r="A59" s="3" t="s">
        <v>45</v>
      </c>
    </row>
    <row r="60" spans="1:1" x14ac:dyDescent="0.2">
      <c r="A60" s="3" t="s">
        <v>46</v>
      </c>
    </row>
    <row r="61" spans="1:1" x14ac:dyDescent="0.2">
      <c r="A61" s="3" t="s">
        <v>47</v>
      </c>
    </row>
    <row r="62" spans="1:1" x14ac:dyDescent="0.2">
      <c r="A62" s="3" t="s">
        <v>70</v>
      </c>
    </row>
    <row r="63" spans="1:1" x14ac:dyDescent="0.2">
      <c r="A63" s="3" t="s">
        <v>71</v>
      </c>
    </row>
    <row r="64" spans="1:1" x14ac:dyDescent="0.2">
      <c r="A64" s="3" t="s">
        <v>87</v>
      </c>
    </row>
    <row r="65" spans="1:1" x14ac:dyDescent="0.2">
      <c r="A65" s="3" t="s">
        <v>48</v>
      </c>
    </row>
    <row r="66" spans="1:1" x14ac:dyDescent="0.2">
      <c r="A66" s="3" t="s">
        <v>49</v>
      </c>
    </row>
    <row r="67" spans="1:1" x14ac:dyDescent="0.2">
      <c r="A67" s="3"/>
    </row>
    <row r="68" spans="1:1" x14ac:dyDescent="0.2">
      <c r="A68" s="1"/>
    </row>
    <row r="69" spans="1:1" x14ac:dyDescent="0.2">
      <c r="A69" s="2" t="s">
        <v>3</v>
      </c>
    </row>
    <row r="70" spans="1:1" x14ac:dyDescent="0.2">
      <c r="A70" s="1" t="s">
        <v>55</v>
      </c>
    </row>
    <row r="71" spans="1:1" x14ac:dyDescent="0.2">
      <c r="A71" s="1" t="s">
        <v>56</v>
      </c>
    </row>
    <row r="72" spans="1:1" x14ac:dyDescent="0.2">
      <c r="A72" s="1"/>
    </row>
    <row r="73" spans="1:1" x14ac:dyDescent="0.2">
      <c r="A73" s="2" t="s">
        <v>4</v>
      </c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 t="s">
        <v>54</v>
      </c>
    </row>
    <row r="78" spans="1:1" x14ac:dyDescent="0.2">
      <c r="A78" s="1" t="s">
        <v>5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0"/>
  <sheetViews>
    <sheetView tabSelected="1" zoomScale="130" zoomScaleNormal="130" workbookViewId="0">
      <selection activeCell="D2" sqref="D1:D1048576"/>
    </sheetView>
  </sheetViews>
  <sheetFormatPr defaultColWidth="9.140625" defaultRowHeight="11.25" x14ac:dyDescent="0.2"/>
  <cols>
    <col min="1" max="1" width="4.28515625" style="176" bestFit="1" customWidth="1"/>
    <col min="2" max="2" width="11.85546875" style="176" bestFit="1" customWidth="1"/>
    <col min="3" max="3" width="42.140625" style="4" bestFit="1" customWidth="1"/>
    <col min="4" max="4" width="16.28515625" style="4" hidden="1" customWidth="1"/>
    <col min="5" max="5" width="2.7109375" style="4" bestFit="1" customWidth="1"/>
    <col min="6" max="6" width="3.5703125" style="4" bestFit="1" customWidth="1"/>
    <col min="7" max="8" width="1.85546875" style="4" bestFit="1" customWidth="1"/>
    <col min="9" max="9" width="2.7109375" style="4" bestFit="1" customWidth="1"/>
    <col min="10" max="10" width="3.5703125" style="4" bestFit="1" customWidth="1"/>
    <col min="11" max="11" width="3.140625" style="4" bestFit="1" customWidth="1"/>
    <col min="12" max="13" width="1.85546875" style="4" bestFit="1" customWidth="1"/>
    <col min="14" max="15" width="2.7109375" style="4" bestFit="1" customWidth="1"/>
    <col min="16" max="16" width="3.140625" style="4" bestFit="1" customWidth="1"/>
    <col min="17" max="18" width="1.85546875" style="4" bestFit="1" customWidth="1"/>
    <col min="19" max="19" width="2.7109375" style="4" bestFit="1" customWidth="1"/>
    <col min="20" max="20" width="3.5703125" style="4" bestFit="1" customWidth="1"/>
    <col min="21" max="21" width="3.140625" style="4" bestFit="1" customWidth="1"/>
    <col min="22" max="23" width="1.85546875" style="4" bestFit="1" customWidth="1"/>
    <col min="24" max="24" width="2.7109375" style="4" bestFit="1" customWidth="1"/>
    <col min="25" max="25" width="21" style="4" hidden="1" customWidth="1"/>
    <col min="26" max="26" width="2.7109375" style="176" bestFit="1" customWidth="1"/>
    <col min="27" max="27" width="12.28515625" style="176" bestFit="1" customWidth="1"/>
    <col min="28" max="28" width="2.7109375" style="176" bestFit="1" customWidth="1"/>
    <col min="29" max="29" width="12" style="176" bestFit="1" customWidth="1"/>
    <col min="30" max="30" width="5.5703125" style="4" hidden="1" customWidth="1"/>
    <col min="31" max="31" width="8.42578125" style="4" hidden="1" customWidth="1"/>
    <col min="32" max="32" width="5.28515625" style="180" hidden="1" customWidth="1"/>
    <col min="33" max="16384" width="9.140625" style="4"/>
  </cols>
  <sheetData>
    <row r="1" spans="1:32" ht="18" customHeight="1" thickBot="1" x14ac:dyDescent="0.3">
      <c r="A1" s="354" t="s">
        <v>367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</row>
    <row r="2" spans="1:32" ht="13.5" customHeight="1" thickBot="1" x14ac:dyDescent="0.25">
      <c r="A2" s="196"/>
      <c r="B2" s="337"/>
      <c r="C2" s="197"/>
      <c r="D2" s="247"/>
      <c r="E2" s="356" t="s">
        <v>285</v>
      </c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8"/>
      <c r="Y2" s="340"/>
      <c r="Z2" s="359"/>
      <c r="AA2" s="361" t="s">
        <v>289</v>
      </c>
      <c r="AB2" s="363"/>
      <c r="AC2" s="365" t="s">
        <v>289</v>
      </c>
    </row>
    <row r="3" spans="1:32" ht="13.5" customHeight="1" thickBot="1" x14ac:dyDescent="0.25">
      <c r="A3" s="367" t="s">
        <v>288</v>
      </c>
      <c r="B3" s="369" t="s">
        <v>112</v>
      </c>
      <c r="C3" s="376" t="s">
        <v>284</v>
      </c>
      <c r="D3" s="371" t="s">
        <v>318</v>
      </c>
      <c r="E3" s="373" t="s">
        <v>61</v>
      </c>
      <c r="F3" s="374"/>
      <c r="G3" s="374"/>
      <c r="H3" s="374"/>
      <c r="I3" s="375"/>
      <c r="J3" s="378" t="s">
        <v>62</v>
      </c>
      <c r="K3" s="374"/>
      <c r="L3" s="374"/>
      <c r="M3" s="374"/>
      <c r="N3" s="379"/>
      <c r="O3" s="373" t="s">
        <v>63</v>
      </c>
      <c r="P3" s="374"/>
      <c r="Q3" s="374"/>
      <c r="R3" s="374"/>
      <c r="S3" s="379"/>
      <c r="T3" s="373" t="s">
        <v>64</v>
      </c>
      <c r="U3" s="374"/>
      <c r="V3" s="374"/>
      <c r="W3" s="374"/>
      <c r="X3" s="375"/>
      <c r="Z3" s="360"/>
      <c r="AA3" s="362"/>
      <c r="AB3" s="364"/>
      <c r="AC3" s="366"/>
      <c r="AD3" s="4" t="s">
        <v>290</v>
      </c>
      <c r="AE3" s="4" t="s">
        <v>291</v>
      </c>
      <c r="AF3" s="180" t="s">
        <v>292</v>
      </c>
    </row>
    <row r="4" spans="1:32" ht="13.5" customHeight="1" thickBot="1" x14ac:dyDescent="0.25">
      <c r="A4" s="368"/>
      <c r="B4" s="370"/>
      <c r="C4" s="377"/>
      <c r="D4" s="372"/>
      <c r="E4" s="229" t="s">
        <v>6</v>
      </c>
      <c r="F4" s="164" t="s">
        <v>7</v>
      </c>
      <c r="G4" s="164" t="s">
        <v>8</v>
      </c>
      <c r="H4" s="164" t="s">
        <v>10</v>
      </c>
      <c r="I4" s="165" t="s">
        <v>9</v>
      </c>
      <c r="J4" s="220" t="s">
        <v>6</v>
      </c>
      <c r="K4" s="164" t="s">
        <v>7</v>
      </c>
      <c r="L4" s="164" t="s">
        <v>8</v>
      </c>
      <c r="M4" s="164" t="s">
        <v>10</v>
      </c>
      <c r="N4" s="236" t="s">
        <v>9</v>
      </c>
      <c r="O4" s="229" t="s">
        <v>6</v>
      </c>
      <c r="P4" s="164" t="s">
        <v>7</v>
      </c>
      <c r="Q4" s="164" t="s">
        <v>8</v>
      </c>
      <c r="R4" s="164" t="s">
        <v>10</v>
      </c>
      <c r="S4" s="236" t="s">
        <v>9</v>
      </c>
      <c r="T4" s="229" t="s">
        <v>6</v>
      </c>
      <c r="U4" s="164" t="s">
        <v>7</v>
      </c>
      <c r="V4" s="164" t="s">
        <v>8</v>
      </c>
      <c r="W4" s="164" t="s">
        <v>10</v>
      </c>
      <c r="X4" s="165" t="s">
        <v>9</v>
      </c>
      <c r="Y4" s="179"/>
      <c r="Z4" s="338"/>
      <c r="AA4" s="193" t="s">
        <v>112</v>
      </c>
      <c r="AB4" s="194"/>
      <c r="AC4" s="195" t="s">
        <v>112</v>
      </c>
    </row>
    <row r="5" spans="1:32" x14ac:dyDescent="0.2">
      <c r="A5" s="191"/>
      <c r="B5" s="192"/>
      <c r="C5" s="275" t="s">
        <v>361</v>
      </c>
      <c r="D5" s="275"/>
      <c r="E5" s="276">
        <f>SUM(E6:E11)</f>
        <v>5</v>
      </c>
      <c r="F5" s="277">
        <f>SUM(F6:F11)</f>
        <v>1.5</v>
      </c>
      <c r="G5" s="277">
        <f>SUM(G6:G11)</f>
        <v>0</v>
      </c>
      <c r="H5" s="277"/>
      <c r="I5" s="278">
        <f>SUM(I6:I11)</f>
        <v>18</v>
      </c>
      <c r="J5" s="279">
        <f>SUM(J6:J11)</f>
        <v>0</v>
      </c>
      <c r="K5" s="277">
        <f>SUM(K6:K11)</f>
        <v>0</v>
      </c>
      <c r="L5" s="277">
        <f>SUM(L6:L11)</f>
        <v>1</v>
      </c>
      <c r="M5" s="277"/>
      <c r="N5" s="280">
        <f>SUM(N6:N11)</f>
        <v>2</v>
      </c>
      <c r="O5" s="276">
        <f>SUM(O6:O11)</f>
        <v>0</v>
      </c>
      <c r="P5" s="277">
        <f>SUM(P6:P11)</f>
        <v>0</v>
      </c>
      <c r="Q5" s="277">
        <f>SUM(Q6:Q11)</f>
        <v>0</v>
      </c>
      <c r="R5" s="277"/>
      <c r="S5" s="280">
        <f>SUM(S6:S11)</f>
        <v>0</v>
      </c>
      <c r="T5" s="276">
        <f>SUM(T7:T11)</f>
        <v>0</v>
      </c>
      <c r="U5" s="277">
        <f>SUM(U7:U11)</f>
        <v>0</v>
      </c>
      <c r="V5" s="277">
        <f>SUM(V7:V11)</f>
        <v>0</v>
      </c>
      <c r="W5" s="277"/>
      <c r="X5" s="278">
        <f>SUM(X7:X11)</f>
        <v>0</v>
      </c>
      <c r="Y5" s="281"/>
      <c r="Z5" s="282"/>
      <c r="AA5" s="283"/>
      <c r="AB5" s="283"/>
      <c r="AC5" s="284"/>
    </row>
    <row r="6" spans="1:32" x14ac:dyDescent="0.2">
      <c r="A6" s="191">
        <v>1</v>
      </c>
      <c r="B6" s="189" t="str">
        <f>CONCATENATE("N",AD6,AE6,AF6)</f>
        <v>NMXLA1MMEE</v>
      </c>
      <c r="C6" s="219" t="s">
        <v>356</v>
      </c>
      <c r="D6" s="219" t="s">
        <v>346</v>
      </c>
      <c r="E6" s="230">
        <v>1</v>
      </c>
      <c r="F6" s="214">
        <v>0</v>
      </c>
      <c r="G6" s="205">
        <v>0</v>
      </c>
      <c r="H6" s="211" t="s">
        <v>302</v>
      </c>
      <c r="I6" s="231">
        <v>3</v>
      </c>
      <c r="J6" s="221"/>
      <c r="K6" s="200"/>
      <c r="L6" s="200"/>
      <c r="M6" s="200"/>
      <c r="N6" s="237"/>
      <c r="O6" s="242"/>
      <c r="P6" s="200"/>
      <c r="Q6" s="200"/>
      <c r="R6" s="200"/>
      <c r="S6" s="237"/>
      <c r="T6" s="242"/>
      <c r="U6" s="200"/>
      <c r="V6" s="200"/>
      <c r="W6" s="200"/>
      <c r="X6" s="201"/>
      <c r="Z6" s="186"/>
      <c r="AA6" s="181"/>
      <c r="AB6" s="182"/>
      <c r="AC6" s="187"/>
      <c r="AD6" s="4" t="s">
        <v>368</v>
      </c>
      <c r="AE6" s="4" t="s">
        <v>369</v>
      </c>
      <c r="AF6" s="4" t="s">
        <v>403</v>
      </c>
    </row>
    <row r="7" spans="1:32" x14ac:dyDescent="0.2">
      <c r="A7" s="178">
        <v>2</v>
      </c>
      <c r="B7" s="189" t="str">
        <f t="shared" ref="B7:B11" si="0">CONCATENATE("N",AD7,AE7,AF7)</f>
        <v>NMXAS1MMEE</v>
      </c>
      <c r="C7" s="219" t="s">
        <v>357</v>
      </c>
      <c r="D7" s="219" t="s">
        <v>345</v>
      </c>
      <c r="E7" s="230">
        <v>1</v>
      </c>
      <c r="F7" s="213">
        <v>0</v>
      </c>
      <c r="G7" s="198">
        <v>0</v>
      </c>
      <c r="H7" s="212" t="s">
        <v>65</v>
      </c>
      <c r="I7" s="232">
        <v>4</v>
      </c>
      <c r="J7" s="222"/>
      <c r="K7" s="198"/>
      <c r="L7" s="198"/>
      <c r="M7" s="198"/>
      <c r="N7" s="238"/>
      <c r="O7" s="233"/>
      <c r="P7" s="166"/>
      <c r="Q7" s="166"/>
      <c r="R7" s="166"/>
      <c r="S7" s="239"/>
      <c r="T7" s="233"/>
      <c r="U7" s="166"/>
      <c r="V7" s="166"/>
      <c r="W7" s="166"/>
      <c r="X7" s="167"/>
      <c r="Z7" s="186"/>
      <c r="AA7" s="181"/>
      <c r="AB7" s="182"/>
      <c r="AC7" s="187"/>
      <c r="AD7" s="4" t="s">
        <v>368</v>
      </c>
      <c r="AE7" s="4" t="s">
        <v>370</v>
      </c>
      <c r="AF7" s="4" t="s">
        <v>403</v>
      </c>
    </row>
    <row r="8" spans="1:32" x14ac:dyDescent="0.2">
      <c r="A8" s="191">
        <v>3</v>
      </c>
      <c r="B8" s="189" t="str">
        <f t="shared" si="0"/>
        <v>NMXAN1MMEE</v>
      </c>
      <c r="C8" s="219" t="s">
        <v>358</v>
      </c>
      <c r="D8" s="219" t="s">
        <v>347</v>
      </c>
      <c r="E8" s="230">
        <v>1</v>
      </c>
      <c r="F8" s="336">
        <v>0.5</v>
      </c>
      <c r="G8" s="198">
        <v>0</v>
      </c>
      <c r="H8" s="212" t="s">
        <v>302</v>
      </c>
      <c r="I8" s="232">
        <v>4</v>
      </c>
      <c r="J8" s="223"/>
      <c r="K8" s="166"/>
      <c r="L8" s="166"/>
      <c r="M8" s="166"/>
      <c r="N8" s="239"/>
      <c r="O8" s="233"/>
      <c r="P8" s="166"/>
      <c r="Q8" s="166"/>
      <c r="R8" s="166"/>
      <c r="S8" s="239"/>
      <c r="T8" s="233"/>
      <c r="U8" s="166"/>
      <c r="V8" s="166"/>
      <c r="W8" s="166"/>
      <c r="X8" s="167"/>
      <c r="Z8" s="186"/>
      <c r="AA8" s="181"/>
      <c r="AB8" s="183"/>
      <c r="AC8" s="187"/>
      <c r="AD8" s="4" t="s">
        <v>368</v>
      </c>
      <c r="AE8" s="4" t="s">
        <v>371</v>
      </c>
      <c r="AF8" s="4" t="s">
        <v>403</v>
      </c>
    </row>
    <row r="9" spans="1:32" x14ac:dyDescent="0.2">
      <c r="A9" s="178">
        <v>4</v>
      </c>
      <c r="B9" s="189" t="str">
        <f t="shared" si="0"/>
        <v>NMXGT1MMEE</v>
      </c>
      <c r="C9" s="219" t="s">
        <v>359</v>
      </c>
      <c r="D9" s="219" t="s">
        <v>320</v>
      </c>
      <c r="E9" s="230">
        <v>1</v>
      </c>
      <c r="F9" s="336">
        <v>0.5</v>
      </c>
      <c r="G9" s="198">
        <v>0</v>
      </c>
      <c r="H9" s="212" t="s">
        <v>65</v>
      </c>
      <c r="I9" s="232">
        <v>4</v>
      </c>
      <c r="J9" s="224"/>
      <c r="K9" s="198"/>
      <c r="L9" s="198"/>
      <c r="M9" s="198"/>
      <c r="N9" s="238"/>
      <c r="O9" s="233"/>
      <c r="P9" s="166"/>
      <c r="Q9" s="166"/>
      <c r="R9" s="166"/>
      <c r="S9" s="239"/>
      <c r="T9" s="233"/>
      <c r="U9" s="166"/>
      <c r="V9" s="166"/>
      <c r="W9" s="166"/>
      <c r="X9" s="167"/>
      <c r="Z9" s="186"/>
      <c r="AA9" s="181"/>
      <c r="AB9" s="184"/>
      <c r="AC9" s="187"/>
      <c r="AD9" s="4" t="s">
        <v>368</v>
      </c>
      <c r="AE9" s="4" t="s">
        <v>372</v>
      </c>
      <c r="AF9" s="4" t="s">
        <v>403</v>
      </c>
    </row>
    <row r="10" spans="1:32" x14ac:dyDescent="0.2">
      <c r="A10" s="191">
        <v>5</v>
      </c>
      <c r="B10" s="189" t="str">
        <f t="shared" si="0"/>
        <v>NMXVS1MMEE</v>
      </c>
      <c r="C10" s="219" t="s">
        <v>360</v>
      </c>
      <c r="D10" s="219" t="s">
        <v>321</v>
      </c>
      <c r="E10" s="230">
        <v>1</v>
      </c>
      <c r="F10" s="336">
        <v>0.5</v>
      </c>
      <c r="G10" s="198">
        <v>0</v>
      </c>
      <c r="H10" s="212" t="s">
        <v>65</v>
      </c>
      <c r="I10" s="232">
        <v>3</v>
      </c>
      <c r="J10" s="225"/>
      <c r="K10" s="166"/>
      <c r="L10" s="166"/>
      <c r="M10" s="166"/>
      <c r="N10" s="239"/>
      <c r="O10" s="233"/>
      <c r="P10" s="166"/>
      <c r="Q10" s="166"/>
      <c r="R10" s="166"/>
      <c r="S10" s="239"/>
      <c r="T10" s="233"/>
      <c r="U10" s="166"/>
      <c r="V10" s="166"/>
      <c r="W10" s="166"/>
      <c r="X10" s="167"/>
      <c r="Z10" s="186"/>
      <c r="AA10" s="181"/>
      <c r="AB10" s="184"/>
      <c r="AC10" s="187"/>
      <c r="AD10" s="4" t="s">
        <v>368</v>
      </c>
      <c r="AE10" s="4" t="s">
        <v>373</v>
      </c>
      <c r="AF10" s="4" t="s">
        <v>403</v>
      </c>
    </row>
    <row r="11" spans="1:32" x14ac:dyDescent="0.2">
      <c r="A11" s="178">
        <v>6</v>
      </c>
      <c r="B11" s="189" t="str">
        <f t="shared" si="0"/>
        <v>NMXBM1MMEE</v>
      </c>
      <c r="C11" s="219" t="s">
        <v>342</v>
      </c>
      <c r="D11" s="219" t="s">
        <v>329</v>
      </c>
      <c r="E11" s="230"/>
      <c r="F11" s="166"/>
      <c r="G11" s="166"/>
      <c r="H11" s="166"/>
      <c r="I11" s="167"/>
      <c r="J11" s="226">
        <v>0</v>
      </c>
      <c r="K11" s="213">
        <v>0</v>
      </c>
      <c r="L11" s="213">
        <v>1</v>
      </c>
      <c r="M11" s="212" t="s">
        <v>302</v>
      </c>
      <c r="N11" s="238">
        <v>2</v>
      </c>
      <c r="O11" s="234"/>
      <c r="P11" s="160"/>
      <c r="Q11" s="160"/>
      <c r="R11" s="160"/>
      <c r="S11" s="240"/>
      <c r="T11" s="233"/>
      <c r="U11" s="166"/>
      <c r="V11" s="166"/>
      <c r="W11" s="166"/>
      <c r="X11" s="167"/>
      <c r="Z11" s="186"/>
      <c r="AA11" s="181"/>
      <c r="AB11" s="184"/>
      <c r="AC11" s="187"/>
      <c r="AD11" s="4" t="s">
        <v>368</v>
      </c>
      <c r="AE11" s="4" t="s">
        <v>374</v>
      </c>
      <c r="AF11" s="4" t="s">
        <v>403</v>
      </c>
    </row>
    <row r="12" spans="1:32" x14ac:dyDescent="0.2">
      <c r="A12" s="178"/>
      <c r="B12" s="189"/>
      <c r="C12" s="285" t="s">
        <v>2</v>
      </c>
      <c r="D12" s="285"/>
      <c r="E12" s="286">
        <f>SUM(E13:E18)</f>
        <v>4</v>
      </c>
      <c r="F12" s="287">
        <f>SUM(F13:F18)</f>
        <v>2.5</v>
      </c>
      <c r="G12" s="287">
        <f>SUM(G13:G18)</f>
        <v>0</v>
      </c>
      <c r="H12" s="287"/>
      <c r="I12" s="288">
        <f>SUM(I13:I18)</f>
        <v>15</v>
      </c>
      <c r="J12" s="289">
        <f>SUM(J13:J18)</f>
        <v>2.5</v>
      </c>
      <c r="K12" s="287">
        <f>SUM(K13:K18)</f>
        <v>1</v>
      </c>
      <c r="L12" s="287">
        <f>SUM(L13:L18)</f>
        <v>0</v>
      </c>
      <c r="M12" s="287"/>
      <c r="N12" s="290">
        <f>SUM(N13:N18)</f>
        <v>12</v>
      </c>
      <c r="O12" s="286">
        <f>SUM(O13:O18)</f>
        <v>0</v>
      </c>
      <c r="P12" s="287">
        <f>SUM(P13:P18)</f>
        <v>0</v>
      </c>
      <c r="Q12" s="287">
        <f>SUM(Q13:Q18)</f>
        <v>0</v>
      </c>
      <c r="R12" s="287"/>
      <c r="S12" s="290">
        <f>SUM(S13:S18)</f>
        <v>0</v>
      </c>
      <c r="T12" s="286">
        <f>SUM(T13:T18)</f>
        <v>0</v>
      </c>
      <c r="U12" s="287">
        <f>SUM(U13:U18)</f>
        <v>0</v>
      </c>
      <c r="V12" s="287">
        <f>SUM(V13:V18)</f>
        <v>0</v>
      </c>
      <c r="W12" s="287"/>
      <c r="X12" s="288">
        <f>SUM(X15:X18)</f>
        <v>0</v>
      </c>
      <c r="Y12" s="291"/>
      <c r="Z12" s="292"/>
      <c r="AA12" s="293"/>
      <c r="AB12" s="294"/>
      <c r="AC12" s="295"/>
      <c r="AF12" s="4"/>
    </row>
    <row r="13" spans="1:32" x14ac:dyDescent="0.2">
      <c r="A13" s="178">
        <v>7</v>
      </c>
      <c r="B13" s="189" t="str">
        <f t="shared" ref="B13:B18" si="1">CONCATENATE("N",AD13,AE13,AF13)</f>
        <v>NMXAE1MMEE</v>
      </c>
      <c r="C13" s="332" t="s">
        <v>305</v>
      </c>
      <c r="D13" s="333" t="s">
        <v>73</v>
      </c>
      <c r="E13" s="233"/>
      <c r="F13" s="166"/>
      <c r="G13" s="166"/>
      <c r="H13" s="166"/>
      <c r="I13" s="167"/>
      <c r="J13" s="233">
        <v>1.5</v>
      </c>
      <c r="K13" s="166">
        <v>0</v>
      </c>
      <c r="L13" s="166">
        <v>0</v>
      </c>
      <c r="M13" s="166" t="s">
        <v>65</v>
      </c>
      <c r="N13" s="167">
        <v>5</v>
      </c>
      <c r="O13" s="230"/>
      <c r="P13" s="198"/>
      <c r="Q13" s="198"/>
      <c r="R13" s="198"/>
      <c r="S13" s="238"/>
      <c r="T13" s="273"/>
      <c r="U13" s="168"/>
      <c r="V13" s="168"/>
      <c r="W13" s="168"/>
      <c r="X13" s="173"/>
      <c r="Z13" s="202"/>
      <c r="AA13" s="181"/>
      <c r="AB13" s="203"/>
      <c r="AC13" s="204"/>
      <c r="AD13" s="4" t="s">
        <v>368</v>
      </c>
      <c r="AE13" s="4" t="s">
        <v>375</v>
      </c>
      <c r="AF13" s="4" t="s">
        <v>403</v>
      </c>
    </row>
    <row r="14" spans="1:32" x14ac:dyDescent="0.2">
      <c r="A14" s="178">
        <v>8</v>
      </c>
      <c r="B14" s="189" t="str">
        <f t="shared" si="1"/>
        <v>NMXDM1MMEE</v>
      </c>
      <c r="C14" s="218" t="s">
        <v>306</v>
      </c>
      <c r="D14" s="219" t="s">
        <v>348</v>
      </c>
      <c r="E14" s="233">
        <v>1</v>
      </c>
      <c r="F14" s="166">
        <v>1</v>
      </c>
      <c r="G14" s="166">
        <v>0</v>
      </c>
      <c r="H14" s="166" t="s">
        <v>65</v>
      </c>
      <c r="I14" s="167">
        <v>5</v>
      </c>
      <c r="J14" s="222"/>
      <c r="K14" s="198"/>
      <c r="L14" s="198"/>
      <c r="M14" s="198"/>
      <c r="N14" s="238"/>
      <c r="O14" s="230"/>
      <c r="P14" s="198"/>
      <c r="Q14" s="198"/>
      <c r="R14" s="198"/>
      <c r="S14" s="238"/>
      <c r="T14" s="273"/>
      <c r="U14" s="168"/>
      <c r="V14" s="168"/>
      <c r="W14" s="168"/>
      <c r="X14" s="173"/>
      <c r="Z14" s="202"/>
      <c r="AA14" s="181"/>
      <c r="AB14" s="203"/>
      <c r="AC14" s="204"/>
      <c r="AD14" s="4" t="s">
        <v>368</v>
      </c>
      <c r="AE14" s="4" t="s">
        <v>376</v>
      </c>
      <c r="AF14" s="4" t="s">
        <v>403</v>
      </c>
    </row>
    <row r="15" spans="1:32" x14ac:dyDescent="0.2">
      <c r="A15" s="178">
        <v>9</v>
      </c>
      <c r="B15" s="189" t="str">
        <f t="shared" si="1"/>
        <v>NMXIA1MMEE</v>
      </c>
      <c r="C15" s="219" t="s">
        <v>307</v>
      </c>
      <c r="D15" s="219" t="s">
        <v>322</v>
      </c>
      <c r="E15" s="233">
        <v>1</v>
      </c>
      <c r="F15" s="166">
        <v>0</v>
      </c>
      <c r="G15" s="166">
        <v>0</v>
      </c>
      <c r="H15" s="166" t="s">
        <v>65</v>
      </c>
      <c r="I15" s="167">
        <v>2</v>
      </c>
      <c r="J15" s="222"/>
      <c r="K15" s="198"/>
      <c r="L15" s="198"/>
      <c r="M15" s="198"/>
      <c r="N15" s="238"/>
      <c r="O15" s="233"/>
      <c r="P15" s="166"/>
      <c r="Q15" s="166"/>
      <c r="R15" s="166"/>
      <c r="S15" s="239"/>
      <c r="T15" s="233"/>
      <c r="U15" s="166"/>
      <c r="V15" s="166"/>
      <c r="W15" s="166"/>
      <c r="X15" s="167"/>
      <c r="Z15" s="186"/>
      <c r="AA15" s="181"/>
      <c r="AB15" s="182"/>
      <c r="AC15" s="187"/>
      <c r="AD15" s="4" t="s">
        <v>368</v>
      </c>
      <c r="AE15" s="4" t="s">
        <v>299</v>
      </c>
      <c r="AF15" s="4" t="s">
        <v>403</v>
      </c>
    </row>
    <row r="16" spans="1:32" x14ac:dyDescent="0.2">
      <c r="A16" s="178">
        <v>10</v>
      </c>
      <c r="B16" s="189" t="str">
        <f t="shared" si="1"/>
        <v>NMXDE1MMEE</v>
      </c>
      <c r="C16" s="219" t="s">
        <v>308</v>
      </c>
      <c r="D16" s="219" t="s">
        <v>322</v>
      </c>
      <c r="E16" s="230">
        <v>1</v>
      </c>
      <c r="F16" s="336">
        <v>0.5</v>
      </c>
      <c r="G16" s="198">
        <v>0</v>
      </c>
      <c r="H16" s="212" t="s">
        <v>65</v>
      </c>
      <c r="I16" s="232">
        <v>3</v>
      </c>
      <c r="J16" s="222"/>
      <c r="K16" s="198"/>
      <c r="L16" s="198"/>
      <c r="M16" s="198"/>
      <c r="N16" s="238"/>
      <c r="O16" s="233"/>
      <c r="P16" s="166"/>
      <c r="Q16" s="166"/>
      <c r="R16" s="166"/>
      <c r="S16" s="239"/>
      <c r="T16" s="233"/>
      <c r="U16" s="166"/>
      <c r="V16" s="166"/>
      <c r="W16" s="166"/>
      <c r="X16" s="167"/>
      <c r="Z16" s="188"/>
      <c r="AA16" s="181"/>
      <c r="AB16" s="185"/>
      <c r="AC16" s="187"/>
      <c r="AD16" s="4" t="s">
        <v>368</v>
      </c>
      <c r="AE16" s="4" t="s">
        <v>377</v>
      </c>
      <c r="AF16" s="4" t="s">
        <v>403</v>
      </c>
    </row>
    <row r="17" spans="1:32" x14ac:dyDescent="0.2">
      <c r="A17" s="178">
        <v>11</v>
      </c>
      <c r="B17" s="189" t="str">
        <f t="shared" si="1"/>
        <v>NMXOM1MMEE</v>
      </c>
      <c r="C17" s="219" t="s">
        <v>364</v>
      </c>
      <c r="D17" s="334" t="s">
        <v>323</v>
      </c>
      <c r="E17" s="223">
        <v>1</v>
      </c>
      <c r="F17" s="166">
        <v>1</v>
      </c>
      <c r="G17" s="166">
        <v>0</v>
      </c>
      <c r="H17" s="166" t="s">
        <v>65</v>
      </c>
      <c r="I17" s="167">
        <v>5</v>
      </c>
      <c r="J17" s="223"/>
      <c r="K17" s="166"/>
      <c r="L17" s="166"/>
      <c r="M17" s="166"/>
      <c r="N17" s="239"/>
      <c r="O17" s="233"/>
      <c r="P17" s="166"/>
      <c r="Q17" s="166"/>
      <c r="R17" s="166"/>
      <c r="S17" s="239"/>
      <c r="T17" s="233"/>
      <c r="U17" s="166"/>
      <c r="V17" s="166"/>
      <c r="W17" s="166"/>
      <c r="X17" s="167"/>
      <c r="Z17" s="188"/>
      <c r="AA17" s="181"/>
      <c r="AB17" s="185"/>
      <c r="AC17" s="187"/>
      <c r="AD17" s="4" t="s">
        <v>368</v>
      </c>
      <c r="AE17" s="4" t="s">
        <v>296</v>
      </c>
      <c r="AF17" s="4" t="s">
        <v>403</v>
      </c>
    </row>
    <row r="18" spans="1:32" x14ac:dyDescent="0.2">
      <c r="A18" s="178">
        <v>12</v>
      </c>
      <c r="B18" s="189" t="str">
        <f t="shared" si="1"/>
        <v>NMXSF1MMEE</v>
      </c>
      <c r="C18" s="219" t="s">
        <v>349</v>
      </c>
      <c r="D18" s="219" t="s">
        <v>321</v>
      </c>
      <c r="E18" s="230"/>
      <c r="F18" s="198"/>
      <c r="G18" s="198"/>
      <c r="H18" s="198"/>
      <c r="I18" s="232"/>
      <c r="J18" s="223">
        <v>1</v>
      </c>
      <c r="K18" s="166">
        <v>1</v>
      </c>
      <c r="L18" s="166">
        <v>0</v>
      </c>
      <c r="M18" s="166" t="s">
        <v>65</v>
      </c>
      <c r="N18" s="239">
        <v>7</v>
      </c>
      <c r="O18" s="233"/>
      <c r="P18" s="166"/>
      <c r="Q18" s="166"/>
      <c r="R18" s="166"/>
      <c r="S18" s="239"/>
      <c r="T18" s="233"/>
      <c r="U18" s="166"/>
      <c r="V18" s="166"/>
      <c r="W18" s="166"/>
      <c r="X18" s="167"/>
      <c r="Z18" s="188">
        <f>A10</f>
        <v>5</v>
      </c>
      <c r="AA18" s="181" t="str">
        <f>B10</f>
        <v>NMXVS1MMEE</v>
      </c>
      <c r="AB18" s="185"/>
      <c r="AC18" s="187"/>
      <c r="AD18" s="4" t="s">
        <v>368</v>
      </c>
      <c r="AE18" s="4" t="s">
        <v>378</v>
      </c>
      <c r="AF18" s="4" t="s">
        <v>403</v>
      </c>
    </row>
    <row r="19" spans="1:32" x14ac:dyDescent="0.2">
      <c r="A19" s="178"/>
      <c r="B19" s="189"/>
      <c r="C19" s="306" t="s">
        <v>3</v>
      </c>
      <c r="D19" s="306"/>
      <c r="E19" s="307">
        <f>SUM(E20:E27)</f>
        <v>0</v>
      </c>
      <c r="F19" s="308">
        <f>SUM(F20:F27)</f>
        <v>0</v>
      </c>
      <c r="G19" s="308">
        <f>SUM(G20:G27)</f>
        <v>0</v>
      </c>
      <c r="H19" s="308"/>
      <c r="I19" s="309">
        <f>SUM(I20:I27)</f>
        <v>0</v>
      </c>
      <c r="J19" s="310">
        <f>SUM(J20:J27)</f>
        <v>2</v>
      </c>
      <c r="K19" s="308">
        <f>SUM(K20:K27)</f>
        <v>0</v>
      </c>
      <c r="L19" s="308">
        <f>SUM(L20:L27)</f>
        <v>1</v>
      </c>
      <c r="M19" s="308"/>
      <c r="N19" s="311">
        <f>SUM(N20:N27)</f>
        <v>8</v>
      </c>
      <c r="O19" s="307">
        <f>SUM(O20:O27)</f>
        <v>3</v>
      </c>
      <c r="P19" s="308">
        <f>SUM(P20:P27)</f>
        <v>0</v>
      </c>
      <c r="Q19" s="308">
        <f>SUM(Q20:Q27)</f>
        <v>3</v>
      </c>
      <c r="R19" s="308"/>
      <c r="S19" s="311">
        <f>SUM(S20:S27)</f>
        <v>16</v>
      </c>
      <c r="T19" s="307">
        <f>SUM(T20:T27)</f>
        <v>3.5</v>
      </c>
      <c r="U19" s="308">
        <f>SUM(U20:U27)</f>
        <v>0</v>
      </c>
      <c r="V19" s="308">
        <f>SUM(V20:V27)</f>
        <v>2</v>
      </c>
      <c r="W19" s="308"/>
      <c r="X19" s="309">
        <f>SUM(X22:X27)</f>
        <v>14</v>
      </c>
      <c r="Y19" s="312"/>
      <c r="Z19" s="313"/>
      <c r="AA19" s="314"/>
      <c r="AB19" s="315"/>
      <c r="AC19" s="316"/>
      <c r="AF19" s="4"/>
    </row>
    <row r="20" spans="1:32" x14ac:dyDescent="0.2">
      <c r="A20" s="178">
        <v>13</v>
      </c>
      <c r="B20" s="189" t="str">
        <f t="shared" ref="B20:B27" si="2">CONCATENATE("N",AD20,AE20,AF20)</f>
        <v>NMXMS1MMEE</v>
      </c>
      <c r="C20" s="219" t="s">
        <v>309</v>
      </c>
      <c r="D20" s="219" t="s">
        <v>322</v>
      </c>
      <c r="E20" s="234"/>
      <c r="F20" s="160"/>
      <c r="G20" s="160"/>
      <c r="H20" s="160"/>
      <c r="I20" s="163"/>
      <c r="J20" s="223">
        <v>1</v>
      </c>
      <c r="K20" s="166">
        <v>0</v>
      </c>
      <c r="L20" s="166">
        <v>1</v>
      </c>
      <c r="M20" s="166" t="s">
        <v>65</v>
      </c>
      <c r="N20" s="239">
        <v>5</v>
      </c>
      <c r="O20" s="234"/>
      <c r="P20" s="160"/>
      <c r="Q20" s="160"/>
      <c r="R20" s="160"/>
      <c r="S20" s="240"/>
      <c r="T20" s="233"/>
      <c r="U20" s="166"/>
      <c r="V20" s="166"/>
      <c r="W20" s="166"/>
      <c r="X20" s="167"/>
      <c r="Z20" s="188">
        <f>A15</f>
        <v>9</v>
      </c>
      <c r="AA20" s="185" t="str">
        <f>B15</f>
        <v>NMXIA1MMEE</v>
      </c>
      <c r="AB20" s="185">
        <f>A16</f>
        <v>10</v>
      </c>
      <c r="AC20" s="341" t="str">
        <f>B16</f>
        <v>NMXDE1MMEE</v>
      </c>
      <c r="AD20" s="4" t="s">
        <v>368</v>
      </c>
      <c r="AE20" s="4" t="s">
        <v>379</v>
      </c>
      <c r="AF20" s="4" t="s">
        <v>403</v>
      </c>
    </row>
    <row r="21" spans="1:32" x14ac:dyDescent="0.2">
      <c r="A21" s="178">
        <v>14</v>
      </c>
      <c r="B21" s="189" t="str">
        <f t="shared" si="2"/>
        <v>NMXFA1MMEE</v>
      </c>
      <c r="C21" s="219" t="s">
        <v>310</v>
      </c>
      <c r="D21" s="219" t="s">
        <v>84</v>
      </c>
      <c r="E21" s="233"/>
      <c r="F21" s="166"/>
      <c r="G21" s="166"/>
      <c r="H21" s="166"/>
      <c r="I21" s="167"/>
      <c r="J21" s="227">
        <v>1</v>
      </c>
      <c r="K21" s="160">
        <v>0</v>
      </c>
      <c r="L21" s="216">
        <v>0</v>
      </c>
      <c r="M21" s="215" t="s">
        <v>65</v>
      </c>
      <c r="N21" s="238">
        <v>3</v>
      </c>
      <c r="O21" s="233"/>
      <c r="P21" s="166"/>
      <c r="Q21" s="166"/>
      <c r="R21" s="166"/>
      <c r="S21" s="239"/>
      <c r="T21" s="233"/>
      <c r="U21" s="166"/>
      <c r="V21" s="166"/>
      <c r="W21" s="166"/>
      <c r="X21" s="167"/>
      <c r="Z21" s="188">
        <f>A15</f>
        <v>9</v>
      </c>
      <c r="AA21" s="185" t="str">
        <f>B15</f>
        <v>NMXIA1MMEE</v>
      </c>
      <c r="AB21" s="185"/>
      <c r="AC21" s="341"/>
      <c r="AD21" s="4" t="s">
        <v>368</v>
      </c>
      <c r="AE21" s="4" t="s">
        <v>380</v>
      </c>
      <c r="AF21" s="4" t="s">
        <v>403</v>
      </c>
    </row>
    <row r="22" spans="1:32" ht="11.25" customHeight="1" x14ac:dyDescent="0.2">
      <c r="A22" s="178">
        <v>16</v>
      </c>
      <c r="B22" s="189" t="str">
        <f t="shared" si="2"/>
        <v>NMXTS1MMEE</v>
      </c>
      <c r="C22" s="219" t="s">
        <v>311</v>
      </c>
      <c r="D22" s="219" t="s">
        <v>350</v>
      </c>
      <c r="E22" s="233"/>
      <c r="F22" s="166"/>
      <c r="G22" s="166"/>
      <c r="H22" s="166"/>
      <c r="I22" s="167"/>
      <c r="J22" s="223"/>
      <c r="K22" s="166"/>
      <c r="L22" s="166"/>
      <c r="M22" s="166"/>
      <c r="N22" s="239"/>
      <c r="O22" s="233">
        <v>1</v>
      </c>
      <c r="P22" s="166">
        <v>0</v>
      </c>
      <c r="Q22" s="166">
        <v>1</v>
      </c>
      <c r="R22" s="166" t="s">
        <v>65</v>
      </c>
      <c r="S22" s="239">
        <v>5</v>
      </c>
      <c r="T22" s="234"/>
      <c r="U22" s="160"/>
      <c r="V22" s="160"/>
      <c r="W22" s="160"/>
      <c r="X22" s="163"/>
      <c r="Z22" s="188">
        <f>A10</f>
        <v>5</v>
      </c>
      <c r="AA22" s="185" t="str">
        <f>B10</f>
        <v>NMXVS1MMEE</v>
      </c>
      <c r="AB22" s="185"/>
      <c r="AC22" s="341"/>
      <c r="AD22" s="4" t="s">
        <v>368</v>
      </c>
      <c r="AE22" s="4" t="s">
        <v>381</v>
      </c>
      <c r="AF22" s="4" t="s">
        <v>403</v>
      </c>
    </row>
    <row r="23" spans="1:32" x14ac:dyDescent="0.2">
      <c r="A23" s="178">
        <v>17</v>
      </c>
      <c r="B23" s="189" t="str">
        <f t="shared" si="2"/>
        <v>NIXRI1MMEE</v>
      </c>
      <c r="C23" s="333" t="s">
        <v>351</v>
      </c>
      <c r="D23" s="219" t="s">
        <v>353</v>
      </c>
      <c r="E23" s="233"/>
      <c r="F23" s="166"/>
      <c r="G23" s="166"/>
      <c r="H23" s="166"/>
      <c r="I23" s="167"/>
      <c r="J23" s="223"/>
      <c r="K23" s="166"/>
      <c r="L23" s="166"/>
      <c r="M23" s="166"/>
      <c r="N23" s="239"/>
      <c r="O23" s="233">
        <v>1</v>
      </c>
      <c r="P23" s="166">
        <v>0</v>
      </c>
      <c r="Q23" s="166">
        <v>1</v>
      </c>
      <c r="R23" s="166" t="s">
        <v>65</v>
      </c>
      <c r="S23" s="239">
        <v>6</v>
      </c>
      <c r="T23" s="243"/>
      <c r="U23" s="166"/>
      <c r="V23" s="206"/>
      <c r="W23" s="166"/>
      <c r="X23" s="167"/>
      <c r="Z23" s="188">
        <f>A16</f>
        <v>10</v>
      </c>
      <c r="AA23" s="185" t="str">
        <f>B16</f>
        <v>NMXDE1MMEE</v>
      </c>
      <c r="AB23" s="185"/>
      <c r="AC23" s="341"/>
      <c r="AD23" s="4" t="s">
        <v>382</v>
      </c>
      <c r="AE23" s="4" t="s">
        <v>295</v>
      </c>
      <c r="AF23" s="4" t="s">
        <v>403</v>
      </c>
    </row>
    <row r="24" spans="1:32" x14ac:dyDescent="0.2">
      <c r="A24" s="178">
        <v>18</v>
      </c>
      <c r="B24" s="189" t="str">
        <f t="shared" si="2"/>
        <v>NMXPD1MMEE</v>
      </c>
      <c r="C24" s="219" t="s">
        <v>312</v>
      </c>
      <c r="D24" s="219" t="s">
        <v>324</v>
      </c>
      <c r="E24" s="233"/>
      <c r="F24" s="166"/>
      <c r="G24" s="166"/>
      <c r="H24" s="166"/>
      <c r="I24" s="167"/>
      <c r="J24" s="223"/>
      <c r="K24" s="166"/>
      <c r="L24" s="166"/>
      <c r="M24" s="166"/>
      <c r="N24" s="239"/>
      <c r="O24" s="233">
        <v>1</v>
      </c>
      <c r="P24" s="166">
        <v>0</v>
      </c>
      <c r="Q24" s="166">
        <v>1</v>
      </c>
      <c r="R24" s="166" t="s">
        <v>65</v>
      </c>
      <c r="S24" s="239">
        <v>5</v>
      </c>
      <c r="T24" s="243"/>
      <c r="U24" s="166"/>
      <c r="V24" s="206"/>
      <c r="W24" s="166"/>
      <c r="X24" s="167"/>
      <c r="Z24" s="188">
        <f>A16</f>
        <v>10</v>
      </c>
      <c r="AA24" s="185" t="str">
        <f>B16</f>
        <v>NMXDE1MMEE</v>
      </c>
      <c r="AB24" s="185"/>
      <c r="AC24" s="341"/>
      <c r="AD24" s="4" t="s">
        <v>368</v>
      </c>
      <c r="AE24" s="4" t="s">
        <v>383</v>
      </c>
      <c r="AF24" s="4" t="s">
        <v>403</v>
      </c>
    </row>
    <row r="25" spans="1:32" x14ac:dyDescent="0.2">
      <c r="A25" s="178">
        <v>19</v>
      </c>
      <c r="B25" s="189" t="str">
        <f t="shared" si="2"/>
        <v>NMXMS2MMEE</v>
      </c>
      <c r="C25" s="219" t="s">
        <v>313</v>
      </c>
      <c r="D25" s="219" t="s">
        <v>73</v>
      </c>
      <c r="E25" s="233"/>
      <c r="F25" s="166"/>
      <c r="G25" s="166"/>
      <c r="H25" s="166"/>
      <c r="I25" s="167"/>
      <c r="J25" s="223"/>
      <c r="K25" s="166"/>
      <c r="L25" s="166"/>
      <c r="M25" s="166"/>
      <c r="N25" s="239"/>
      <c r="O25" s="234"/>
      <c r="P25" s="160"/>
      <c r="Q25" s="160"/>
      <c r="R25" s="160"/>
      <c r="S25" s="240"/>
      <c r="T25" s="233">
        <v>1</v>
      </c>
      <c r="U25" s="166">
        <v>0</v>
      </c>
      <c r="V25" s="166">
        <v>1</v>
      </c>
      <c r="W25" s="166" t="s">
        <v>65</v>
      </c>
      <c r="X25" s="167">
        <v>5</v>
      </c>
      <c r="Z25" s="188">
        <f>A20</f>
        <v>13</v>
      </c>
      <c r="AA25" s="185" t="str">
        <f>B20</f>
        <v>NMXMS1MMEE</v>
      </c>
      <c r="AB25" s="185"/>
      <c r="AC25" s="341"/>
      <c r="AD25" s="4" t="s">
        <v>368</v>
      </c>
      <c r="AE25" s="4" t="s">
        <v>384</v>
      </c>
      <c r="AF25" s="4" t="s">
        <v>403</v>
      </c>
    </row>
    <row r="26" spans="1:32" x14ac:dyDescent="0.2">
      <c r="A26" s="178">
        <v>20</v>
      </c>
      <c r="B26" s="189" t="str">
        <f t="shared" si="2"/>
        <v>NMXIK1MMEE</v>
      </c>
      <c r="C26" s="333" t="s">
        <v>352</v>
      </c>
      <c r="D26" s="333" t="s">
        <v>322</v>
      </c>
      <c r="E26" s="233"/>
      <c r="F26" s="166"/>
      <c r="G26" s="166"/>
      <c r="H26" s="166"/>
      <c r="I26" s="167"/>
      <c r="J26" s="223"/>
      <c r="K26" s="166"/>
      <c r="L26" s="166"/>
      <c r="M26" s="166"/>
      <c r="N26" s="239"/>
      <c r="O26" s="234"/>
      <c r="P26" s="160"/>
      <c r="Q26" s="160"/>
      <c r="R26" s="160"/>
      <c r="S26" s="240"/>
      <c r="T26" s="243">
        <v>1.5</v>
      </c>
      <c r="U26" s="166">
        <v>0</v>
      </c>
      <c r="V26" s="166">
        <v>0</v>
      </c>
      <c r="W26" s="166" t="s">
        <v>65</v>
      </c>
      <c r="X26" s="167">
        <v>5</v>
      </c>
      <c r="Z26" s="188">
        <f>A6</f>
        <v>1</v>
      </c>
      <c r="AA26" s="185" t="str">
        <f>B6</f>
        <v>NMXLA1MMEE</v>
      </c>
      <c r="AB26" s="185">
        <f>A7</f>
        <v>2</v>
      </c>
      <c r="AC26" s="341" t="str">
        <f>B7</f>
        <v>NMXAS1MMEE</v>
      </c>
      <c r="AD26" s="4" t="s">
        <v>368</v>
      </c>
      <c r="AE26" s="4" t="s">
        <v>293</v>
      </c>
      <c r="AF26" s="4" t="s">
        <v>403</v>
      </c>
    </row>
    <row r="27" spans="1:32" x14ac:dyDescent="0.2">
      <c r="A27" s="178">
        <v>21</v>
      </c>
      <c r="B27" s="189" t="str">
        <f t="shared" si="2"/>
        <v>NIXSK1MMEE</v>
      </c>
      <c r="C27" s="333" t="s">
        <v>354</v>
      </c>
      <c r="D27" s="333" t="s">
        <v>327</v>
      </c>
      <c r="E27" s="233"/>
      <c r="F27" s="166"/>
      <c r="G27" s="166"/>
      <c r="H27" s="166"/>
      <c r="I27" s="167"/>
      <c r="J27" s="223"/>
      <c r="K27" s="166"/>
      <c r="L27" s="166"/>
      <c r="M27" s="166"/>
      <c r="N27" s="239"/>
      <c r="O27" s="233"/>
      <c r="P27" s="166"/>
      <c r="Q27" s="166"/>
      <c r="R27" s="166"/>
      <c r="S27" s="239"/>
      <c r="T27" s="233">
        <v>1</v>
      </c>
      <c r="U27" s="166">
        <v>0</v>
      </c>
      <c r="V27" s="166">
        <v>1</v>
      </c>
      <c r="W27" s="166" t="s">
        <v>302</v>
      </c>
      <c r="X27" s="167">
        <v>4</v>
      </c>
      <c r="Z27" s="188">
        <f>A18</f>
        <v>12</v>
      </c>
      <c r="AA27" s="185" t="str">
        <f>B18</f>
        <v>NMXSF1MMEE</v>
      </c>
      <c r="AB27" s="185"/>
      <c r="AC27" s="341"/>
      <c r="AD27" s="4" t="s">
        <v>382</v>
      </c>
      <c r="AE27" s="4" t="s">
        <v>300</v>
      </c>
      <c r="AF27" s="4" t="s">
        <v>403</v>
      </c>
    </row>
    <row r="28" spans="1:32" ht="12.75" x14ac:dyDescent="0.2">
      <c r="A28" s="178"/>
      <c r="B28" s="189"/>
      <c r="C28" s="318" t="s">
        <v>5</v>
      </c>
      <c r="D28" s="318"/>
      <c r="E28" s="319"/>
      <c r="F28" s="320"/>
      <c r="G28" s="320"/>
      <c r="H28" s="320"/>
      <c r="I28" s="321"/>
      <c r="J28" s="322"/>
      <c r="K28" s="320"/>
      <c r="L28" s="320"/>
      <c r="M28" s="320"/>
      <c r="N28" s="323"/>
      <c r="O28" s="324"/>
      <c r="P28" s="320"/>
      <c r="Q28" s="320"/>
      <c r="R28" s="320"/>
      <c r="S28" s="323">
        <f>S29</f>
        <v>10</v>
      </c>
      <c r="T28" s="324"/>
      <c r="U28" s="320"/>
      <c r="V28" s="320"/>
      <c r="W28" s="320"/>
      <c r="X28" s="321">
        <f>X30</f>
        <v>10</v>
      </c>
      <c r="Y28" s="325"/>
      <c r="Z28" s="326"/>
      <c r="AA28" s="327"/>
      <c r="AB28" s="328"/>
      <c r="AC28" s="329"/>
      <c r="AF28" s="4"/>
    </row>
    <row r="29" spans="1:32" x14ac:dyDescent="0.2">
      <c r="A29" s="178"/>
      <c r="B29" s="189" t="str">
        <f t="shared" ref="B29:B30" si="3">CONCATENATE("N",AD29,AE29,AF29)</f>
        <v>NNDDM1MMEE</v>
      </c>
      <c r="C29" s="219" t="s">
        <v>315</v>
      </c>
      <c r="D29" s="219"/>
      <c r="E29" s="233"/>
      <c r="F29" s="166"/>
      <c r="G29" s="166"/>
      <c r="H29" s="166"/>
      <c r="I29" s="167"/>
      <c r="J29" s="223"/>
      <c r="K29" s="166"/>
      <c r="L29" s="166"/>
      <c r="M29" s="166"/>
      <c r="N29" s="239"/>
      <c r="O29" s="233">
        <v>0</v>
      </c>
      <c r="P29" s="166">
        <v>0</v>
      </c>
      <c r="Q29" s="166">
        <v>0</v>
      </c>
      <c r="R29" s="166" t="s">
        <v>314</v>
      </c>
      <c r="S29" s="239">
        <v>10</v>
      </c>
      <c r="T29" s="274"/>
      <c r="U29" s="217"/>
      <c r="V29" s="217"/>
      <c r="W29" s="166"/>
      <c r="X29" s="167"/>
      <c r="Z29" s="188"/>
      <c r="AA29" s="185"/>
      <c r="AB29" s="185"/>
      <c r="AC29" s="341"/>
      <c r="AD29" s="4" t="s">
        <v>385</v>
      </c>
      <c r="AE29" s="4" t="s">
        <v>376</v>
      </c>
      <c r="AF29" s="4" t="s">
        <v>403</v>
      </c>
    </row>
    <row r="30" spans="1:32" x14ac:dyDescent="0.2">
      <c r="A30" s="178"/>
      <c r="B30" s="189" t="str">
        <f t="shared" si="3"/>
        <v>NNDDM2MMEE</v>
      </c>
      <c r="C30" s="219" t="s">
        <v>316</v>
      </c>
      <c r="D30" s="219"/>
      <c r="E30" s="233"/>
      <c r="F30" s="166"/>
      <c r="G30" s="166"/>
      <c r="H30" s="166"/>
      <c r="I30" s="167"/>
      <c r="J30" s="223"/>
      <c r="K30" s="166"/>
      <c r="L30" s="166"/>
      <c r="M30" s="166"/>
      <c r="N30" s="239"/>
      <c r="O30" s="233"/>
      <c r="P30" s="166"/>
      <c r="Q30" s="166"/>
      <c r="R30" s="166"/>
      <c r="S30" s="239"/>
      <c r="T30" s="274">
        <v>0</v>
      </c>
      <c r="U30" s="217">
        <v>0</v>
      </c>
      <c r="V30" s="217">
        <v>0</v>
      </c>
      <c r="W30" s="166" t="s">
        <v>314</v>
      </c>
      <c r="X30" s="167">
        <v>10</v>
      </c>
      <c r="Z30" s="188"/>
      <c r="AA30" s="185"/>
      <c r="AB30" s="185"/>
      <c r="AC30" s="341"/>
      <c r="AD30" s="4" t="s">
        <v>385</v>
      </c>
      <c r="AE30" s="4" t="s">
        <v>386</v>
      </c>
      <c r="AF30" s="4" t="s">
        <v>403</v>
      </c>
    </row>
    <row r="31" spans="1:32" x14ac:dyDescent="0.2">
      <c r="A31" s="178"/>
      <c r="B31" s="189"/>
      <c r="C31" s="317" t="s">
        <v>283</v>
      </c>
      <c r="D31" s="317"/>
      <c r="E31" s="296"/>
      <c r="F31" s="297"/>
      <c r="G31" s="297"/>
      <c r="H31" s="297"/>
      <c r="I31" s="298"/>
      <c r="J31" s="299"/>
      <c r="K31" s="297"/>
      <c r="L31" s="297"/>
      <c r="M31" s="297"/>
      <c r="N31" s="300">
        <v>5</v>
      </c>
      <c r="O31" s="296"/>
      <c r="P31" s="297"/>
      <c r="Q31" s="297"/>
      <c r="R31" s="297"/>
      <c r="S31" s="300">
        <v>5</v>
      </c>
      <c r="T31" s="296"/>
      <c r="U31" s="297"/>
      <c r="V31" s="297"/>
      <c r="W31" s="297"/>
      <c r="X31" s="298">
        <v>5</v>
      </c>
      <c r="Y31" s="301"/>
      <c r="Z31" s="302"/>
      <c r="AA31" s="303"/>
      <c r="AB31" s="304"/>
      <c r="AC31" s="305"/>
      <c r="AF31" s="4"/>
    </row>
    <row r="32" spans="1:32" x14ac:dyDescent="0.2">
      <c r="A32" s="178">
        <v>22</v>
      </c>
      <c r="B32" s="189" t="str">
        <f t="shared" ref="B32:B49" si="4">CONCATENATE("N",AD32,AE32,AF32)</f>
        <v>NIVRM1MMEE</v>
      </c>
      <c r="C32" s="219" t="s">
        <v>325</v>
      </c>
      <c r="D32" s="219" t="s">
        <v>73</v>
      </c>
      <c r="E32" s="250"/>
      <c r="F32" s="216"/>
      <c r="G32" s="216"/>
      <c r="H32" s="215"/>
      <c r="I32" s="163"/>
      <c r="J32" s="250">
        <v>2</v>
      </c>
      <c r="K32" s="216">
        <v>0</v>
      </c>
      <c r="L32" s="216">
        <v>0</v>
      </c>
      <c r="M32" s="215" t="s">
        <v>302</v>
      </c>
      <c r="N32" s="163">
        <v>2</v>
      </c>
      <c r="O32" s="227"/>
      <c r="P32" s="160"/>
      <c r="Q32" s="160"/>
      <c r="R32" s="160"/>
      <c r="S32" s="240"/>
      <c r="T32" s="233"/>
      <c r="U32" s="166"/>
      <c r="V32" s="166"/>
      <c r="W32" s="166"/>
      <c r="X32" s="167"/>
      <c r="Z32" s="188"/>
      <c r="AA32" s="181"/>
      <c r="AB32" s="185"/>
      <c r="AC32" s="187"/>
      <c r="AD32" s="4" t="s">
        <v>387</v>
      </c>
      <c r="AE32" s="4" t="s">
        <v>388</v>
      </c>
      <c r="AF32" s="4" t="s">
        <v>403</v>
      </c>
    </row>
    <row r="33" spans="1:32" x14ac:dyDescent="0.2">
      <c r="A33" s="178">
        <v>23</v>
      </c>
      <c r="B33" s="189" t="str">
        <f t="shared" si="4"/>
        <v>NMVGA1MMEE</v>
      </c>
      <c r="C33" s="249" t="s">
        <v>326</v>
      </c>
      <c r="D33" s="249" t="s">
        <v>77</v>
      </c>
      <c r="E33" s="235"/>
      <c r="F33" s="174"/>
      <c r="G33" s="174"/>
      <c r="H33" s="166"/>
      <c r="I33" s="175"/>
      <c r="J33" s="235">
        <v>2</v>
      </c>
      <c r="K33" s="330">
        <v>0</v>
      </c>
      <c r="L33" s="330">
        <v>0</v>
      </c>
      <c r="M33" s="166" t="s">
        <v>302</v>
      </c>
      <c r="N33" s="175">
        <v>2</v>
      </c>
      <c r="O33" s="228"/>
      <c r="P33" s="174"/>
      <c r="Q33" s="174"/>
      <c r="R33" s="174"/>
      <c r="S33" s="241"/>
      <c r="T33" s="235"/>
      <c r="U33" s="174"/>
      <c r="V33" s="174"/>
      <c r="W33" s="174"/>
      <c r="X33" s="175"/>
      <c r="Z33" s="188"/>
      <c r="AA33" s="181"/>
      <c r="AB33" s="185"/>
      <c r="AC33" s="187"/>
      <c r="AD33" s="4" t="s">
        <v>389</v>
      </c>
      <c r="AE33" s="4" t="s">
        <v>390</v>
      </c>
      <c r="AF33" s="4" t="s">
        <v>403</v>
      </c>
    </row>
    <row r="34" spans="1:32" x14ac:dyDescent="0.2">
      <c r="A34" s="178">
        <v>24</v>
      </c>
      <c r="B34" s="189" t="str">
        <f t="shared" si="4"/>
        <v>NMVML1MMEE</v>
      </c>
      <c r="C34" s="219" t="s">
        <v>286</v>
      </c>
      <c r="D34" s="219" t="s">
        <v>319</v>
      </c>
      <c r="E34" s="234"/>
      <c r="F34" s="160"/>
      <c r="G34" s="160"/>
      <c r="H34" s="215"/>
      <c r="I34" s="163"/>
      <c r="J34" s="234">
        <v>2</v>
      </c>
      <c r="K34" s="216">
        <v>0</v>
      </c>
      <c r="L34" s="216">
        <v>0</v>
      </c>
      <c r="M34" s="215" t="s">
        <v>302</v>
      </c>
      <c r="N34" s="163">
        <v>2</v>
      </c>
      <c r="O34" s="223"/>
      <c r="P34" s="166"/>
      <c r="Q34" s="166"/>
      <c r="R34" s="166"/>
      <c r="S34" s="239"/>
      <c r="T34" s="233"/>
      <c r="U34" s="166"/>
      <c r="V34" s="166"/>
      <c r="W34" s="166"/>
      <c r="X34" s="167"/>
      <c r="Z34" s="188"/>
      <c r="AA34" s="181"/>
      <c r="AB34" s="185"/>
      <c r="AC34" s="187"/>
      <c r="AD34" s="4" t="s">
        <v>389</v>
      </c>
      <c r="AE34" s="4" t="s">
        <v>294</v>
      </c>
      <c r="AF34" s="4" t="s">
        <v>403</v>
      </c>
    </row>
    <row r="35" spans="1:32" x14ac:dyDescent="0.2">
      <c r="A35" s="178">
        <v>25</v>
      </c>
      <c r="B35" s="189" t="str">
        <f t="shared" si="4"/>
        <v>NMVFM1MMEE</v>
      </c>
      <c r="C35" s="219" t="s">
        <v>282</v>
      </c>
      <c r="D35" s="219" t="s">
        <v>319</v>
      </c>
      <c r="E35" s="250"/>
      <c r="F35" s="160"/>
      <c r="G35" s="216"/>
      <c r="H35" s="215"/>
      <c r="I35" s="163"/>
      <c r="J35" s="250">
        <v>2</v>
      </c>
      <c r="K35" s="216">
        <v>0</v>
      </c>
      <c r="L35" s="216">
        <v>0</v>
      </c>
      <c r="M35" s="215" t="s">
        <v>302</v>
      </c>
      <c r="N35" s="163">
        <v>2</v>
      </c>
      <c r="O35" s="223"/>
      <c r="P35" s="166"/>
      <c r="Q35" s="166"/>
      <c r="R35" s="166"/>
      <c r="S35" s="239"/>
      <c r="T35" s="233"/>
      <c r="U35" s="166"/>
      <c r="V35" s="166"/>
      <c r="W35" s="166"/>
      <c r="X35" s="167"/>
      <c r="Z35" s="188"/>
      <c r="AA35" s="181"/>
      <c r="AB35" s="185"/>
      <c r="AC35" s="187"/>
      <c r="AD35" s="4" t="s">
        <v>389</v>
      </c>
      <c r="AE35" s="4" t="s">
        <v>297</v>
      </c>
      <c r="AF35" s="4" t="s">
        <v>403</v>
      </c>
    </row>
    <row r="36" spans="1:32" x14ac:dyDescent="0.2">
      <c r="A36" s="178">
        <v>26</v>
      </c>
      <c r="B36" s="189" t="str">
        <f t="shared" si="4"/>
        <v>NMVSM1MMEE</v>
      </c>
      <c r="C36" s="219" t="s">
        <v>287</v>
      </c>
      <c r="D36" s="219" t="s">
        <v>328</v>
      </c>
      <c r="E36" s="234"/>
      <c r="F36" s="160"/>
      <c r="G36" s="207"/>
      <c r="H36" s="215"/>
      <c r="I36" s="163"/>
      <c r="J36" s="234">
        <v>3</v>
      </c>
      <c r="K36" s="216">
        <v>0</v>
      </c>
      <c r="L36" s="216">
        <v>1</v>
      </c>
      <c r="M36" s="215" t="s">
        <v>65</v>
      </c>
      <c r="N36" s="163">
        <v>4</v>
      </c>
      <c r="O36" s="223"/>
      <c r="P36" s="166"/>
      <c r="Q36" s="217"/>
      <c r="R36" s="166"/>
      <c r="S36" s="239"/>
      <c r="T36" s="233"/>
      <c r="U36" s="166"/>
      <c r="V36" s="166"/>
      <c r="W36" s="166"/>
      <c r="X36" s="167"/>
      <c r="Z36" s="188"/>
      <c r="AA36" s="181"/>
      <c r="AB36" s="185"/>
      <c r="AC36" s="187"/>
      <c r="AD36" s="4" t="s">
        <v>389</v>
      </c>
      <c r="AE36" s="4" t="s">
        <v>301</v>
      </c>
      <c r="AF36" s="4" t="s">
        <v>403</v>
      </c>
    </row>
    <row r="37" spans="1:32" x14ac:dyDescent="0.2">
      <c r="A37" s="178">
        <v>27</v>
      </c>
      <c r="B37" s="189" t="str">
        <f t="shared" si="4"/>
        <v>NMVDG1MMEE</v>
      </c>
      <c r="C37" s="219" t="s">
        <v>330</v>
      </c>
      <c r="D37" s="219" t="s">
        <v>320</v>
      </c>
      <c r="E37" s="234"/>
      <c r="F37" s="160"/>
      <c r="G37" s="160"/>
      <c r="H37" s="215"/>
      <c r="I37" s="163"/>
      <c r="J37" s="234">
        <v>2</v>
      </c>
      <c r="K37" s="216">
        <v>0</v>
      </c>
      <c r="L37" s="216">
        <v>0</v>
      </c>
      <c r="M37" s="215" t="s">
        <v>302</v>
      </c>
      <c r="N37" s="163">
        <v>2</v>
      </c>
      <c r="O37" s="223"/>
      <c r="P37" s="166"/>
      <c r="Q37" s="217"/>
      <c r="R37" s="166"/>
      <c r="S37" s="239"/>
      <c r="T37" s="233"/>
      <c r="U37" s="166"/>
      <c r="V37" s="166"/>
      <c r="W37" s="166"/>
      <c r="X37" s="167"/>
      <c r="Z37" s="188"/>
      <c r="AA37" s="181"/>
      <c r="AB37" s="185"/>
      <c r="AC37" s="187"/>
      <c r="AD37" s="4" t="s">
        <v>389</v>
      </c>
      <c r="AE37" s="4" t="s">
        <v>391</v>
      </c>
      <c r="AF37" s="4" t="s">
        <v>403</v>
      </c>
    </row>
    <row r="38" spans="1:32" x14ac:dyDescent="0.2">
      <c r="A38" s="178">
        <v>28</v>
      </c>
      <c r="B38" s="189" t="str">
        <f t="shared" si="4"/>
        <v>NMVRG1MMEE</v>
      </c>
      <c r="C38" s="219" t="s">
        <v>331</v>
      </c>
      <c r="D38" s="219" t="s">
        <v>320</v>
      </c>
      <c r="E38" s="234"/>
      <c r="F38" s="160"/>
      <c r="G38" s="160"/>
      <c r="H38" s="215"/>
      <c r="I38" s="163"/>
      <c r="J38" s="234">
        <v>2</v>
      </c>
      <c r="K38" s="216">
        <v>0</v>
      </c>
      <c r="L38" s="216">
        <v>0</v>
      </c>
      <c r="M38" s="215" t="s">
        <v>302</v>
      </c>
      <c r="N38" s="163">
        <v>2</v>
      </c>
      <c r="O38" s="223"/>
      <c r="P38" s="166"/>
      <c r="Q38" s="217"/>
      <c r="R38" s="166"/>
      <c r="S38" s="239"/>
      <c r="T38" s="233"/>
      <c r="U38" s="166"/>
      <c r="V38" s="166"/>
      <c r="W38" s="166"/>
      <c r="X38" s="167"/>
      <c r="Z38" s="188"/>
      <c r="AA38" s="181"/>
      <c r="AB38" s="185"/>
      <c r="AC38" s="187"/>
      <c r="AD38" s="4" t="s">
        <v>389</v>
      </c>
      <c r="AE38" s="4" t="s">
        <v>392</v>
      </c>
      <c r="AF38" s="4" t="s">
        <v>403</v>
      </c>
    </row>
    <row r="39" spans="1:32" x14ac:dyDescent="0.2">
      <c r="A39" s="178">
        <v>29</v>
      </c>
      <c r="B39" s="189" t="str">
        <f t="shared" si="4"/>
        <v>NMVNAMMEE</v>
      </c>
      <c r="C39" s="219" t="s">
        <v>332</v>
      </c>
      <c r="D39" s="219" t="s">
        <v>333</v>
      </c>
      <c r="E39" s="234"/>
      <c r="F39" s="160"/>
      <c r="G39" s="160"/>
      <c r="H39" s="215"/>
      <c r="I39" s="163"/>
      <c r="J39" s="234">
        <v>2</v>
      </c>
      <c r="K39" s="216">
        <v>0</v>
      </c>
      <c r="L39" s="216">
        <v>0</v>
      </c>
      <c r="M39" s="215" t="s">
        <v>302</v>
      </c>
      <c r="N39" s="163">
        <v>2</v>
      </c>
      <c r="O39" s="223"/>
      <c r="P39" s="166"/>
      <c r="Q39" s="217"/>
      <c r="R39" s="166"/>
      <c r="S39" s="239"/>
      <c r="T39" s="233"/>
      <c r="U39" s="166"/>
      <c r="V39" s="166"/>
      <c r="W39" s="166"/>
      <c r="X39" s="167"/>
      <c r="Z39" s="188"/>
      <c r="AA39" s="181"/>
      <c r="AB39" s="185"/>
      <c r="AC39" s="187"/>
      <c r="AD39" s="4" t="s">
        <v>389</v>
      </c>
      <c r="AE39" s="4" t="s">
        <v>393</v>
      </c>
      <c r="AF39" s="4" t="s">
        <v>403</v>
      </c>
    </row>
    <row r="40" spans="1:32" x14ac:dyDescent="0.2">
      <c r="A40" s="178">
        <v>30</v>
      </c>
      <c r="B40" s="189" t="str">
        <f t="shared" si="4"/>
        <v>NMVMO1MMEE</v>
      </c>
      <c r="C40" s="219" t="s">
        <v>334</v>
      </c>
      <c r="D40" s="219" t="s">
        <v>101</v>
      </c>
      <c r="E40" s="234"/>
      <c r="F40" s="160"/>
      <c r="G40" s="207"/>
      <c r="H40" s="215"/>
      <c r="I40" s="163"/>
      <c r="J40" s="234">
        <v>1</v>
      </c>
      <c r="K40" s="216">
        <v>0</v>
      </c>
      <c r="L40" s="216">
        <v>1</v>
      </c>
      <c r="M40" s="215" t="s">
        <v>302</v>
      </c>
      <c r="N40" s="163">
        <v>2</v>
      </c>
      <c r="O40" s="223"/>
      <c r="P40" s="166"/>
      <c r="Q40" s="217"/>
      <c r="R40" s="166"/>
      <c r="S40" s="239"/>
      <c r="T40" s="233"/>
      <c r="U40" s="166"/>
      <c r="V40" s="166"/>
      <c r="W40" s="166"/>
      <c r="X40" s="167"/>
      <c r="Z40" s="188"/>
      <c r="AA40" s="181"/>
      <c r="AB40" s="185"/>
      <c r="AC40" s="187"/>
      <c r="AD40" s="4" t="s">
        <v>389</v>
      </c>
      <c r="AE40" s="4" t="s">
        <v>394</v>
      </c>
      <c r="AF40" s="4" t="s">
        <v>403</v>
      </c>
    </row>
    <row r="41" spans="1:32" x14ac:dyDescent="0.2">
      <c r="A41" s="178">
        <v>31</v>
      </c>
      <c r="B41" s="189" t="str">
        <f t="shared" si="4"/>
        <v>NMVMG1MMEE</v>
      </c>
      <c r="C41" s="219" t="s">
        <v>335</v>
      </c>
      <c r="D41" s="219" t="s">
        <v>101</v>
      </c>
      <c r="E41" s="234"/>
      <c r="F41" s="160"/>
      <c r="G41" s="207"/>
      <c r="H41" s="215"/>
      <c r="I41" s="163"/>
      <c r="J41" s="234">
        <v>1</v>
      </c>
      <c r="K41" s="216">
        <v>0</v>
      </c>
      <c r="L41" s="216">
        <v>1</v>
      </c>
      <c r="M41" s="215" t="s">
        <v>302</v>
      </c>
      <c r="N41" s="163">
        <v>2</v>
      </c>
      <c r="O41" s="223"/>
      <c r="P41" s="166"/>
      <c r="Q41" s="217"/>
      <c r="R41" s="166"/>
      <c r="S41" s="239"/>
      <c r="T41" s="233"/>
      <c r="U41" s="166"/>
      <c r="V41" s="166"/>
      <c r="W41" s="166"/>
      <c r="X41" s="167"/>
      <c r="Z41" s="188"/>
      <c r="AA41" s="181"/>
      <c r="AB41" s="185"/>
      <c r="AC41" s="187"/>
      <c r="AD41" s="4" t="s">
        <v>389</v>
      </c>
      <c r="AE41" s="4" t="s">
        <v>395</v>
      </c>
      <c r="AF41" s="4" t="s">
        <v>403</v>
      </c>
    </row>
    <row r="42" spans="1:32" x14ac:dyDescent="0.2">
      <c r="A42" s="178">
        <v>32</v>
      </c>
      <c r="B42" s="189" t="str">
        <f t="shared" si="4"/>
        <v>NMVDO1MMEE</v>
      </c>
      <c r="C42" s="219" t="s">
        <v>336</v>
      </c>
      <c r="D42" s="219" t="s">
        <v>337</v>
      </c>
      <c r="E42" s="234"/>
      <c r="F42" s="160"/>
      <c r="G42" s="160"/>
      <c r="H42" s="215"/>
      <c r="I42" s="163"/>
      <c r="J42" s="234">
        <v>2</v>
      </c>
      <c r="K42" s="216">
        <v>0</v>
      </c>
      <c r="L42" s="216">
        <v>0</v>
      </c>
      <c r="M42" s="215" t="s">
        <v>302</v>
      </c>
      <c r="N42" s="163">
        <v>2</v>
      </c>
      <c r="O42" s="223"/>
      <c r="P42" s="166"/>
      <c r="Q42" s="217"/>
      <c r="R42" s="166"/>
      <c r="S42" s="239"/>
      <c r="T42" s="233"/>
      <c r="U42" s="166"/>
      <c r="V42" s="166"/>
      <c r="W42" s="166"/>
      <c r="X42" s="167"/>
      <c r="Z42" s="188"/>
      <c r="AA42" s="181"/>
      <c r="AB42" s="185"/>
      <c r="AC42" s="187"/>
      <c r="AD42" s="4" t="s">
        <v>389</v>
      </c>
      <c r="AE42" s="4" t="s">
        <v>396</v>
      </c>
      <c r="AF42" s="4" t="s">
        <v>403</v>
      </c>
    </row>
    <row r="43" spans="1:32" x14ac:dyDescent="0.2">
      <c r="A43" s="178">
        <v>33</v>
      </c>
      <c r="B43" s="189" t="str">
        <f t="shared" si="4"/>
        <v>NIVMP1MMEE</v>
      </c>
      <c r="C43" s="219" t="s">
        <v>338</v>
      </c>
      <c r="D43" s="219" t="s">
        <v>78</v>
      </c>
      <c r="E43" s="234"/>
      <c r="F43" s="160"/>
      <c r="G43" s="207"/>
      <c r="H43" s="215"/>
      <c r="I43" s="163"/>
      <c r="J43" s="234">
        <v>1</v>
      </c>
      <c r="K43" s="216">
        <v>1</v>
      </c>
      <c r="L43" s="216">
        <v>0</v>
      </c>
      <c r="M43" s="215" t="s">
        <v>302</v>
      </c>
      <c r="N43" s="163">
        <v>2</v>
      </c>
      <c r="O43" s="223"/>
      <c r="P43" s="166"/>
      <c r="Q43" s="217"/>
      <c r="R43" s="166"/>
      <c r="S43" s="239"/>
      <c r="T43" s="233"/>
      <c r="U43" s="166"/>
      <c r="V43" s="166"/>
      <c r="W43" s="166"/>
      <c r="X43" s="167"/>
      <c r="Z43" s="188"/>
      <c r="AA43" s="181"/>
      <c r="AB43" s="185"/>
      <c r="AC43" s="187"/>
      <c r="AD43" s="4" t="s">
        <v>387</v>
      </c>
      <c r="AE43" s="4" t="s">
        <v>397</v>
      </c>
      <c r="AF43" s="4" t="s">
        <v>403</v>
      </c>
    </row>
    <row r="44" spans="1:32" x14ac:dyDescent="0.2">
      <c r="A44" s="178">
        <v>34</v>
      </c>
      <c r="B44" s="189" t="str">
        <f t="shared" si="4"/>
        <v>NIVMP2MMEE</v>
      </c>
      <c r="C44" s="219" t="s">
        <v>339</v>
      </c>
      <c r="D44" s="219" t="s">
        <v>78</v>
      </c>
      <c r="E44" s="234"/>
      <c r="F44" s="160"/>
      <c r="G44" s="207"/>
      <c r="H44" s="215"/>
      <c r="I44" s="163"/>
      <c r="J44" s="234"/>
      <c r="K44" s="216"/>
      <c r="L44" s="216"/>
      <c r="M44" s="215"/>
      <c r="N44" s="163"/>
      <c r="O44" s="234">
        <v>1</v>
      </c>
      <c r="P44" s="160">
        <v>1</v>
      </c>
      <c r="Q44" s="216">
        <v>0</v>
      </c>
      <c r="R44" s="215" t="s">
        <v>302</v>
      </c>
      <c r="S44" s="240">
        <v>2</v>
      </c>
      <c r="T44" s="233"/>
      <c r="U44" s="166"/>
      <c r="V44" s="166"/>
      <c r="W44" s="166"/>
      <c r="X44" s="167"/>
      <c r="Z44" s="188">
        <f>A43</f>
        <v>33</v>
      </c>
      <c r="AA44" s="181" t="str">
        <f>B43</f>
        <v>NIVMP1MMEE</v>
      </c>
      <c r="AB44" s="185"/>
      <c r="AC44" s="187"/>
      <c r="AD44" s="4" t="s">
        <v>387</v>
      </c>
      <c r="AE44" s="4" t="s">
        <v>398</v>
      </c>
      <c r="AF44" s="4" t="s">
        <v>403</v>
      </c>
    </row>
    <row r="45" spans="1:32" x14ac:dyDescent="0.2">
      <c r="A45" s="178">
        <v>35</v>
      </c>
      <c r="B45" s="189" t="str">
        <f t="shared" si="4"/>
        <v>NIVPS1MMEE</v>
      </c>
      <c r="C45" s="219" t="s">
        <v>340</v>
      </c>
      <c r="D45" s="219" t="s">
        <v>78</v>
      </c>
      <c r="E45" s="234"/>
      <c r="F45" s="160"/>
      <c r="G45" s="207"/>
      <c r="H45" s="215"/>
      <c r="I45" s="163"/>
      <c r="J45" s="234">
        <v>1</v>
      </c>
      <c r="K45" s="216">
        <v>1</v>
      </c>
      <c r="L45" s="216">
        <v>0</v>
      </c>
      <c r="M45" s="215" t="s">
        <v>302</v>
      </c>
      <c r="N45" s="163">
        <v>2</v>
      </c>
      <c r="O45" s="223"/>
      <c r="P45" s="166"/>
      <c r="Q45" s="217"/>
      <c r="R45" s="166"/>
      <c r="S45" s="239"/>
      <c r="T45" s="233"/>
      <c r="U45" s="166"/>
      <c r="V45" s="166"/>
      <c r="W45" s="166"/>
      <c r="X45" s="167"/>
      <c r="Z45" s="188"/>
      <c r="AA45" s="181"/>
      <c r="AB45" s="185"/>
      <c r="AC45" s="187"/>
      <c r="AD45" s="4" t="s">
        <v>387</v>
      </c>
      <c r="AE45" s="4" t="s">
        <v>399</v>
      </c>
      <c r="AF45" s="4" t="s">
        <v>403</v>
      </c>
    </row>
    <row r="46" spans="1:32" x14ac:dyDescent="0.2">
      <c r="A46" s="178">
        <v>36</v>
      </c>
      <c r="B46" s="189" t="str">
        <f t="shared" si="4"/>
        <v>NIVPS2MMEE</v>
      </c>
      <c r="C46" s="219" t="s">
        <v>341</v>
      </c>
      <c r="D46" s="219" t="s">
        <v>78</v>
      </c>
      <c r="E46" s="234"/>
      <c r="F46" s="160"/>
      <c r="G46" s="207"/>
      <c r="H46" s="215"/>
      <c r="I46" s="163"/>
      <c r="J46" s="234"/>
      <c r="K46" s="216"/>
      <c r="L46" s="216"/>
      <c r="M46" s="215"/>
      <c r="N46" s="163"/>
      <c r="O46" s="234">
        <v>1</v>
      </c>
      <c r="P46" s="160">
        <v>1</v>
      </c>
      <c r="Q46" s="216">
        <v>0</v>
      </c>
      <c r="R46" s="215" t="s">
        <v>302</v>
      </c>
      <c r="S46" s="240">
        <v>2</v>
      </c>
      <c r="T46" s="233"/>
      <c r="U46" s="166"/>
      <c r="V46" s="166"/>
      <c r="W46" s="166"/>
      <c r="X46" s="167"/>
      <c r="Z46" s="188">
        <f>A45</f>
        <v>35</v>
      </c>
      <c r="AA46" s="181" t="str">
        <f>B45</f>
        <v>NIVPS1MMEE</v>
      </c>
      <c r="AB46" s="185"/>
      <c r="AC46" s="187"/>
      <c r="AD46" s="4" t="s">
        <v>387</v>
      </c>
      <c r="AE46" s="4" t="s">
        <v>400</v>
      </c>
      <c r="AF46" s="4" t="s">
        <v>403</v>
      </c>
    </row>
    <row r="47" spans="1:32" x14ac:dyDescent="0.2">
      <c r="A47" s="178">
        <v>37</v>
      </c>
      <c r="B47" s="189" t="str">
        <f t="shared" si="4"/>
        <v>NIVSP1MMEE</v>
      </c>
      <c r="C47" s="219" t="s">
        <v>355</v>
      </c>
      <c r="D47" s="219" t="s">
        <v>327</v>
      </c>
      <c r="E47" s="234"/>
      <c r="F47" s="160"/>
      <c r="G47" s="216"/>
      <c r="H47" s="215"/>
      <c r="I47" s="163"/>
      <c r="J47" s="234">
        <v>2</v>
      </c>
      <c r="K47" s="216">
        <v>0</v>
      </c>
      <c r="L47" s="216">
        <v>2</v>
      </c>
      <c r="M47" s="215" t="s">
        <v>65</v>
      </c>
      <c r="N47" s="163">
        <v>5</v>
      </c>
      <c r="O47" s="223"/>
      <c r="P47" s="166"/>
      <c r="Q47" s="166"/>
      <c r="R47" s="166"/>
      <c r="S47" s="239"/>
      <c r="T47" s="233"/>
      <c r="U47" s="166"/>
      <c r="V47" s="166"/>
      <c r="W47" s="166"/>
      <c r="X47" s="167"/>
      <c r="Z47" s="188"/>
      <c r="AA47" s="181"/>
      <c r="AB47" s="185"/>
      <c r="AC47" s="187"/>
      <c r="AD47" s="4" t="s">
        <v>387</v>
      </c>
      <c r="AE47" s="4" t="s">
        <v>298</v>
      </c>
      <c r="AF47" s="4" t="s">
        <v>403</v>
      </c>
    </row>
    <row r="48" spans="1:32" x14ac:dyDescent="0.2">
      <c r="A48" s="178">
        <v>38</v>
      </c>
      <c r="B48" s="189" t="str">
        <f t="shared" si="4"/>
        <v>NMVOP1MMEE</v>
      </c>
      <c r="C48" s="248" t="s">
        <v>343</v>
      </c>
      <c r="D48" s="248" t="s">
        <v>323</v>
      </c>
      <c r="E48" s="234"/>
      <c r="F48" s="207"/>
      <c r="G48" s="216"/>
      <c r="H48" s="215"/>
      <c r="I48" s="163"/>
      <c r="J48" s="234">
        <v>0</v>
      </c>
      <c r="K48" s="216">
        <v>2</v>
      </c>
      <c r="L48" s="216">
        <v>0</v>
      </c>
      <c r="M48" s="215" t="s">
        <v>302</v>
      </c>
      <c r="N48" s="163">
        <v>2</v>
      </c>
      <c r="O48" s="223"/>
      <c r="P48" s="166"/>
      <c r="Q48" s="166"/>
      <c r="R48" s="166"/>
      <c r="S48" s="239"/>
      <c r="T48" s="233"/>
      <c r="U48" s="166"/>
      <c r="V48" s="166"/>
      <c r="W48" s="166"/>
      <c r="X48" s="167"/>
      <c r="Z48" s="188"/>
      <c r="AA48" s="181"/>
      <c r="AB48" s="185"/>
      <c r="AC48" s="187"/>
      <c r="AD48" s="4" t="s">
        <v>389</v>
      </c>
      <c r="AE48" s="4" t="s">
        <v>401</v>
      </c>
      <c r="AF48" s="4" t="s">
        <v>403</v>
      </c>
    </row>
    <row r="49" spans="1:32" ht="12" thickBot="1" x14ac:dyDescent="0.25">
      <c r="A49" s="262">
        <v>39</v>
      </c>
      <c r="B49" s="263" t="str">
        <f t="shared" si="4"/>
        <v>NMVGM1MMEE</v>
      </c>
      <c r="C49" s="264" t="s">
        <v>344</v>
      </c>
      <c r="D49" s="265" t="s">
        <v>77</v>
      </c>
      <c r="E49" s="266"/>
      <c r="F49" s="267"/>
      <c r="G49" s="267"/>
      <c r="H49" s="164"/>
      <c r="I49" s="268"/>
      <c r="J49" s="266">
        <v>2</v>
      </c>
      <c r="K49" s="331">
        <v>0</v>
      </c>
      <c r="L49" s="331">
        <v>0</v>
      </c>
      <c r="M49" s="164" t="s">
        <v>302</v>
      </c>
      <c r="N49" s="268">
        <v>2</v>
      </c>
      <c r="O49" s="220"/>
      <c r="P49" s="164"/>
      <c r="Q49" s="164"/>
      <c r="R49" s="164"/>
      <c r="S49" s="236"/>
      <c r="T49" s="229"/>
      <c r="U49" s="164"/>
      <c r="V49" s="164"/>
      <c r="W49" s="164"/>
      <c r="X49" s="165"/>
      <c r="Y49" s="179"/>
      <c r="Z49" s="269"/>
      <c r="AA49" s="270"/>
      <c r="AB49" s="271"/>
      <c r="AC49" s="272"/>
      <c r="AD49" s="4" t="s">
        <v>389</v>
      </c>
      <c r="AE49" s="4" t="s">
        <v>402</v>
      </c>
      <c r="AF49" s="4" t="s">
        <v>403</v>
      </c>
    </row>
    <row r="50" spans="1:32" x14ac:dyDescent="0.2"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</row>
    <row r="51" spans="1:32" ht="12" thickBot="1" x14ac:dyDescent="0.25"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</row>
    <row r="52" spans="1:32" x14ac:dyDescent="0.2">
      <c r="C52" s="170" t="s">
        <v>317</v>
      </c>
      <c r="D52" s="255"/>
      <c r="E52" s="253"/>
      <c r="F52" s="161"/>
      <c r="G52" s="161"/>
      <c r="H52" s="161">
        <f>SUM(H53:H54)</f>
        <v>9</v>
      </c>
      <c r="I52" s="162"/>
      <c r="J52" s="253"/>
      <c r="K52" s="161"/>
      <c r="L52" s="161"/>
      <c r="M52" s="161">
        <f>SUM(M53:M54)</f>
        <v>5</v>
      </c>
      <c r="N52" s="162"/>
      <c r="O52" s="259"/>
      <c r="P52" s="161"/>
      <c r="Q52" s="161"/>
      <c r="R52" s="161">
        <f>SUM(R53:R54)</f>
        <v>3</v>
      </c>
      <c r="S52" s="251"/>
      <c r="T52" s="253"/>
      <c r="U52" s="161"/>
      <c r="V52" s="161"/>
      <c r="W52" s="161">
        <f>SUM(W53:W54)</f>
        <v>3</v>
      </c>
      <c r="X52" s="162"/>
      <c r="Z52" s="344"/>
      <c r="AA52" s="345" t="s">
        <v>365</v>
      </c>
      <c r="AB52" s="345"/>
      <c r="AC52" s="346" t="s">
        <v>366</v>
      </c>
    </row>
    <row r="53" spans="1:32" x14ac:dyDescent="0.2">
      <c r="C53" s="210" t="s">
        <v>303</v>
      </c>
      <c r="D53" s="256"/>
      <c r="E53" s="178"/>
      <c r="F53" s="171"/>
      <c r="G53" s="171"/>
      <c r="H53" s="171">
        <f>COUNTIF(H6:H18,"v")</f>
        <v>7</v>
      </c>
      <c r="I53" s="172"/>
      <c r="J53" s="178"/>
      <c r="K53" s="171"/>
      <c r="L53" s="171"/>
      <c r="M53" s="171">
        <f>COUNTIF(M6:M27,"v")</f>
        <v>4</v>
      </c>
      <c r="N53" s="172"/>
      <c r="O53" s="260"/>
      <c r="P53" s="171"/>
      <c r="Q53" s="171"/>
      <c r="R53" s="171">
        <f>COUNTIF(R6:R27,"v")</f>
        <v>3</v>
      </c>
      <c r="S53" s="189"/>
      <c r="T53" s="178"/>
      <c r="U53" s="171"/>
      <c r="V53" s="171"/>
      <c r="W53" s="171">
        <f>COUNTIF(W6:W27,"v")</f>
        <v>2</v>
      </c>
      <c r="X53" s="172"/>
      <c r="Z53" s="347"/>
      <c r="AC53" s="348"/>
    </row>
    <row r="54" spans="1:32" x14ac:dyDescent="0.2">
      <c r="C54" s="210" t="s">
        <v>304</v>
      </c>
      <c r="D54" s="256"/>
      <c r="E54" s="178"/>
      <c r="F54" s="171"/>
      <c r="G54" s="171"/>
      <c r="H54" s="171">
        <f>COUNTIF(H6:H18,"é")</f>
        <v>2</v>
      </c>
      <c r="I54" s="172"/>
      <c r="J54" s="178"/>
      <c r="K54" s="171"/>
      <c r="L54" s="171"/>
      <c r="M54" s="171">
        <f>COUNTIF(M6:M27,"é")</f>
        <v>1</v>
      </c>
      <c r="N54" s="172"/>
      <c r="O54" s="260"/>
      <c r="P54" s="171"/>
      <c r="Q54" s="171"/>
      <c r="R54" s="171">
        <f>COUNTIF(R6:R27,"é")</f>
        <v>0</v>
      </c>
      <c r="S54" s="189"/>
      <c r="T54" s="178"/>
      <c r="U54" s="171"/>
      <c r="V54" s="171"/>
      <c r="W54" s="171">
        <f>COUNTIF(W6:W27,"é")</f>
        <v>1</v>
      </c>
      <c r="X54" s="172"/>
      <c r="Z54" s="347"/>
      <c r="AC54" s="348"/>
    </row>
    <row r="55" spans="1:32" x14ac:dyDescent="0.2">
      <c r="C55" s="169"/>
      <c r="D55" s="257"/>
      <c r="E55" s="254"/>
      <c r="F55" s="3"/>
      <c r="G55" s="3"/>
      <c r="H55" s="3"/>
      <c r="I55" s="177"/>
      <c r="J55" s="254"/>
      <c r="K55" s="3"/>
      <c r="L55" s="3"/>
      <c r="M55" s="3"/>
      <c r="N55" s="177"/>
      <c r="O55" s="261"/>
      <c r="P55" s="3"/>
      <c r="Q55" s="3"/>
      <c r="R55" s="3"/>
      <c r="S55" s="252"/>
      <c r="T55" s="254"/>
      <c r="U55" s="3"/>
      <c r="V55" s="3"/>
      <c r="W55" s="3"/>
      <c r="X55" s="177"/>
      <c r="Z55" s="347"/>
      <c r="AA55" s="199"/>
      <c r="AB55" s="199"/>
      <c r="AC55" s="348"/>
    </row>
    <row r="56" spans="1:32" ht="12" thickBot="1" x14ac:dyDescent="0.25">
      <c r="C56" s="244" t="s">
        <v>365</v>
      </c>
      <c r="D56" s="258"/>
      <c r="E56" s="209">
        <f>+E28+E31+E19+E12+E5</f>
        <v>9</v>
      </c>
      <c r="F56" s="245">
        <f>+F28+F31+F19+F12+F5</f>
        <v>4</v>
      </c>
      <c r="G56" s="245">
        <f>+G28+G31+G19+G12+G5</f>
        <v>0</v>
      </c>
      <c r="H56" s="245"/>
      <c r="I56" s="246">
        <f>+I28+I31+I19+I12+I5</f>
        <v>33</v>
      </c>
      <c r="J56" s="339">
        <f>+J28+J31+J19+J12+J5</f>
        <v>4.5</v>
      </c>
      <c r="K56" s="245">
        <f>+K28+K31+K19+K12+K5</f>
        <v>1</v>
      </c>
      <c r="L56" s="245">
        <f>+L28+L31+L19+L12+L5</f>
        <v>2</v>
      </c>
      <c r="M56" s="245"/>
      <c r="N56" s="246">
        <f>+N28+N31+N19+N12+N5</f>
        <v>27</v>
      </c>
      <c r="O56" s="339">
        <f>+O28+O31+O19+O12+O5</f>
        <v>3</v>
      </c>
      <c r="P56" s="245">
        <f>+P28+P31+P19+P12+P5</f>
        <v>0</v>
      </c>
      <c r="Q56" s="245">
        <f>+Q28+Q31+Q19+Q12+Q5</f>
        <v>3</v>
      </c>
      <c r="R56" s="245"/>
      <c r="S56" s="246">
        <f>+S28+S31+S19+S12+S5</f>
        <v>31</v>
      </c>
      <c r="T56" s="339">
        <f>+T28+T31+T19+T12+T5</f>
        <v>3.5</v>
      </c>
      <c r="U56" s="245">
        <f>+U28+U31+U19+U12+U5</f>
        <v>0</v>
      </c>
      <c r="V56" s="245">
        <f>+V28+V31+V19+V12+V5</f>
        <v>2</v>
      </c>
      <c r="W56" s="245"/>
      <c r="X56" s="246">
        <f>+X28+X31+X19+X12+X5</f>
        <v>29</v>
      </c>
      <c r="Z56" s="351"/>
      <c r="AA56" s="350">
        <f>E56+F56+G56+J56+K56+L56+O56+P56+Q56+T56+U56+V56</f>
        <v>32</v>
      </c>
      <c r="AB56" s="349"/>
      <c r="AC56" s="352">
        <f>I56+N56+S56+X56</f>
        <v>120</v>
      </c>
    </row>
    <row r="57" spans="1:32" x14ac:dyDescent="0.2">
      <c r="C57" s="342"/>
      <c r="D57" s="342"/>
      <c r="E57" s="343"/>
      <c r="F57" s="343"/>
      <c r="G57" s="343"/>
      <c r="H57" s="343"/>
      <c r="I57" s="343"/>
      <c r="J57" s="343"/>
      <c r="K57" s="343"/>
      <c r="L57" s="343"/>
      <c r="M57" s="343"/>
      <c r="N57" s="343"/>
      <c r="O57" s="343"/>
      <c r="P57" s="343"/>
      <c r="Q57" s="343"/>
      <c r="R57" s="343"/>
      <c r="S57" s="343"/>
      <c r="T57" s="343"/>
      <c r="U57" s="343"/>
      <c r="V57" s="343"/>
      <c r="W57" s="343"/>
      <c r="X57" s="343"/>
    </row>
    <row r="59" spans="1:32" x14ac:dyDescent="0.2">
      <c r="A59" s="208" t="s">
        <v>363</v>
      </c>
      <c r="B59" s="335"/>
    </row>
    <row r="60" spans="1:32" x14ac:dyDescent="0.2">
      <c r="A60" s="208" t="s">
        <v>362</v>
      </c>
      <c r="B60" s="335"/>
    </row>
  </sheetData>
  <mergeCells count="14">
    <mergeCell ref="A1:AC1"/>
    <mergeCell ref="E2:X2"/>
    <mergeCell ref="Z2:Z3"/>
    <mergeCell ref="AA2:AA3"/>
    <mergeCell ref="AB2:AB3"/>
    <mergeCell ref="AC2:AC3"/>
    <mergeCell ref="A3:A4"/>
    <mergeCell ref="B3:B4"/>
    <mergeCell ref="D3:D4"/>
    <mergeCell ref="T3:X3"/>
    <mergeCell ref="C3:C4"/>
    <mergeCell ref="E3:I3"/>
    <mergeCell ref="J3:N3"/>
    <mergeCell ref="O3:S3"/>
  </mergeCells>
  <phoneticPr fontId="2" type="noConversion"/>
  <pageMargins left="0.23622047244094491" right="0.31496062992125984" top="0.98425196850393704" bottom="0.98425196850393704" header="0.51181102362204722" footer="0.51181102362204722"/>
  <pageSetup paperSize="8" scale="96" orientation="landscape" r:id="rId1"/>
  <headerFooter alignWithMargins="0">
    <oddHeader>&amp;LÓbudai Egyetem
Neumann János Informatikai Kar&amp;RÉrvényes: 2017/2018. tanévtől</oddHeader>
    <oddFooter>&amp;L&amp;D&amp;CTanterv - Esti&amp;R&amp;P</oddFoot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Szakiranyok</vt:lpstr>
      <vt:lpstr>Munka2</vt:lpstr>
      <vt:lpstr>Munka3</vt:lpstr>
      <vt:lpstr>AlkMat2017</vt:lpstr>
      <vt:lpstr>AlkMat2017!Nyomtatási_cím</vt:lpstr>
    </vt:vector>
  </TitlesOfParts>
  <Company>bmf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sergyan</dc:creator>
  <cp:lastModifiedBy>BMI_327</cp:lastModifiedBy>
  <cp:lastPrinted>2017-05-15T12:22:12Z</cp:lastPrinted>
  <dcterms:created xsi:type="dcterms:W3CDTF">2003-09-11T11:56:33Z</dcterms:created>
  <dcterms:modified xsi:type="dcterms:W3CDTF">2017-05-15T13:29:38Z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-2093025313</vt:i4>
  </property>
  <property fmtid="{D5CDD505-2E9C-101B-9397-08002B2CF9AE}" pid="3" name="_EmailSubject">
    <vt:lpwstr>teendok</vt:lpwstr>
  </property>
  <property fmtid="{D5CDD505-2E9C-101B-9397-08002B2CF9AE}" pid="4" name="_AuthorEmail">
    <vt:lpwstr>sergyan.szabolcs@nik.bmf.hu</vt:lpwstr>
  </property>
  <property fmtid="{D5CDD505-2E9C-101B-9397-08002B2CF9AE}" pid="5" name="_AuthorEmailDisplayName">
    <vt:lpwstr>Sergyán Szabolcs</vt:lpwstr>
  </property>
  <property fmtid="{D5CDD505-2E9C-101B-9397-08002B2CF9AE}" pid="6" name="_PreviousAdHocReviewCycleID">
    <vt:i4>-1463845715</vt:i4>
  </property>
  <property fmtid="{D5CDD505-2E9C-101B-9397-08002B2CF9AE}" pid="7" name="_ReviewingToolsShownOnce">
    <vt:lpwstr/>
  </property>
</Properties>
</file>