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Vali\Downloads\"/>
    </mc:Choice>
  </mc:AlternateContent>
  <xr:revisionPtr revIDLastSave="0" documentId="13_ncr:1_{B0BC8A0E-A016-480F-93A8-18EB6F6858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Prof tanterv nappali" sheetId="14" r:id="rId1"/>
  </sheets>
  <definedNames>
    <definedName name="_xlnm._FilterDatabase" localSheetId="0" hidden="1">'BProf tanterv nappali'!$A$6:$AR$61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4" l="1"/>
  <c r="G44" i="14"/>
  <c r="H44" i="14"/>
  <c r="I44" i="14"/>
  <c r="J44" i="14"/>
  <c r="G45" i="14"/>
  <c r="H45" i="14"/>
  <c r="I45" i="14"/>
  <c r="J45" i="14"/>
  <c r="F44" i="14"/>
  <c r="F45" i="14"/>
  <c r="F43" i="14"/>
  <c r="J79" i="14" l="1"/>
  <c r="I79" i="14"/>
  <c r="H79" i="14"/>
  <c r="G79" i="14"/>
  <c r="F79" i="14"/>
  <c r="AM102" i="14"/>
  <c r="AC102" i="14"/>
  <c r="X102" i="14"/>
  <c r="S102" i="14"/>
  <c r="N102" i="14"/>
  <c r="AM101" i="14"/>
  <c r="AC101" i="14"/>
  <c r="X101" i="14"/>
  <c r="S101" i="14"/>
  <c r="N101" i="14"/>
  <c r="J80" i="14"/>
  <c r="I80" i="14"/>
  <c r="H80" i="14"/>
  <c r="G80" i="14"/>
  <c r="F80" i="14"/>
  <c r="AO69" i="14" l="1"/>
  <c r="AP68" i="14"/>
  <c r="AO68" i="14"/>
  <c r="AO66" i="14"/>
  <c r="AP35" i="14"/>
  <c r="AO35" i="14"/>
  <c r="AP32" i="14"/>
  <c r="AO32" i="14"/>
  <c r="AP30" i="14"/>
  <c r="AO30" i="14"/>
  <c r="AP27" i="14"/>
  <c r="AO27" i="14"/>
  <c r="AO58" i="14" l="1"/>
  <c r="AP58" i="14"/>
  <c r="AP59" i="14"/>
  <c r="AO59" i="14"/>
  <c r="AP60" i="14"/>
  <c r="AO60" i="14"/>
  <c r="AP55" i="14"/>
  <c r="AO55" i="14"/>
  <c r="AO48" i="14"/>
  <c r="AO29" i="14"/>
  <c r="F69" i="14" l="1"/>
  <c r="G69" i="14"/>
  <c r="H69" i="14"/>
  <c r="I69" i="14"/>
  <c r="J69" i="14"/>
  <c r="AI77" i="14" l="1"/>
  <c r="AI53" i="14"/>
  <c r="F37" i="14"/>
  <c r="G37" i="14"/>
  <c r="H37" i="14"/>
  <c r="I37" i="14"/>
  <c r="J37" i="14"/>
  <c r="F56" i="14"/>
  <c r="G56" i="14"/>
  <c r="H56" i="14"/>
  <c r="I56" i="14"/>
  <c r="J56" i="14"/>
  <c r="J71" i="14"/>
  <c r="I71" i="14"/>
  <c r="H71" i="14"/>
  <c r="G71" i="14"/>
  <c r="F71" i="14"/>
  <c r="H30" i="14"/>
  <c r="I30" i="14"/>
  <c r="AN65" i="14" l="1"/>
  <c r="AL65" i="14"/>
  <c r="AK65" i="14"/>
  <c r="AJ65" i="14"/>
  <c r="AI65" i="14"/>
  <c r="AG65" i="14"/>
  <c r="AF65" i="14"/>
  <c r="AE65" i="14"/>
  <c r="AD65" i="14"/>
  <c r="AB65" i="14"/>
  <c r="AA65" i="14"/>
  <c r="Z65" i="14"/>
  <c r="Y65" i="14"/>
  <c r="W65" i="14"/>
  <c r="V65" i="14"/>
  <c r="U65" i="14"/>
  <c r="T65" i="14"/>
  <c r="Q65" i="14"/>
  <c r="R65" i="14"/>
  <c r="P65" i="14"/>
  <c r="O65" i="14"/>
  <c r="M65" i="14"/>
  <c r="L65" i="14"/>
  <c r="K65" i="14"/>
  <c r="AN13" i="14"/>
  <c r="AL13" i="14"/>
  <c r="AK13" i="14"/>
  <c r="AJ13" i="14"/>
  <c r="AI13" i="14"/>
  <c r="AG13" i="14"/>
  <c r="AF13" i="14"/>
  <c r="AE13" i="14"/>
  <c r="AD13" i="14"/>
  <c r="AB13" i="14"/>
  <c r="AA13" i="14"/>
  <c r="Z13" i="14"/>
  <c r="Y13" i="14"/>
  <c r="W13" i="14"/>
  <c r="V13" i="14"/>
  <c r="U13" i="14"/>
  <c r="T13" i="14"/>
  <c r="R13" i="14"/>
  <c r="Q13" i="14"/>
  <c r="P13" i="14"/>
  <c r="O13" i="14"/>
  <c r="M13" i="14"/>
  <c r="L13" i="14"/>
  <c r="K13" i="14"/>
  <c r="K23" i="14"/>
  <c r="L23" i="14"/>
  <c r="M23" i="14"/>
  <c r="O23" i="14"/>
  <c r="P23" i="14"/>
  <c r="Q23" i="14"/>
  <c r="R23" i="14"/>
  <c r="T23" i="14"/>
  <c r="U23" i="14"/>
  <c r="V23" i="14"/>
  <c r="W23" i="14"/>
  <c r="Y23" i="14"/>
  <c r="Z23" i="14"/>
  <c r="AA23" i="14"/>
  <c r="AB23" i="14"/>
  <c r="AD23" i="14"/>
  <c r="AE23" i="14"/>
  <c r="AF23" i="14"/>
  <c r="AG23" i="14"/>
  <c r="AI23" i="14"/>
  <c r="AJ23" i="14"/>
  <c r="AK23" i="14"/>
  <c r="AL23" i="14"/>
  <c r="AN23" i="14"/>
  <c r="AN42" i="14"/>
  <c r="AL42" i="14"/>
  <c r="AK42" i="14"/>
  <c r="AJ42" i="14"/>
  <c r="AI42" i="14"/>
  <c r="AG42" i="14"/>
  <c r="AF42" i="14"/>
  <c r="AE42" i="14"/>
  <c r="AD42" i="14"/>
  <c r="AB42" i="14"/>
  <c r="AA42" i="14"/>
  <c r="Z42" i="14"/>
  <c r="Y42" i="14"/>
  <c r="W42" i="14"/>
  <c r="V42" i="14"/>
  <c r="U42" i="14"/>
  <c r="T42" i="14"/>
  <c r="R42" i="14"/>
  <c r="Q42" i="14"/>
  <c r="P42" i="14"/>
  <c r="O42" i="14"/>
  <c r="M42" i="14"/>
  <c r="L42" i="14"/>
  <c r="K42" i="14"/>
  <c r="AN53" i="14"/>
  <c r="AL53" i="14"/>
  <c r="AK53" i="14"/>
  <c r="AJ53" i="14"/>
  <c r="AH53" i="14"/>
  <c r="AG53" i="14"/>
  <c r="AF53" i="14"/>
  <c r="AE53" i="14"/>
  <c r="AD53" i="14"/>
  <c r="AB53" i="14"/>
  <c r="AA53" i="14"/>
  <c r="Z53" i="14"/>
  <c r="Y53" i="14"/>
  <c r="W53" i="14"/>
  <c r="V53" i="14"/>
  <c r="U53" i="14"/>
  <c r="T53" i="14"/>
  <c r="R53" i="14"/>
  <c r="Q53" i="14"/>
  <c r="P53" i="14"/>
  <c r="O53" i="14"/>
  <c r="M53" i="14"/>
  <c r="L53" i="14"/>
  <c r="K53" i="14"/>
  <c r="AN77" i="14"/>
  <c r="AL77" i="14"/>
  <c r="AK77" i="14"/>
  <c r="AJ77" i="14"/>
  <c r="AG77" i="14"/>
  <c r="AF77" i="14"/>
  <c r="AE77" i="14"/>
  <c r="AD77" i="14"/>
  <c r="AB77" i="14"/>
  <c r="AA77" i="14"/>
  <c r="Z77" i="14"/>
  <c r="Y77" i="14"/>
  <c r="W77" i="14"/>
  <c r="V77" i="14"/>
  <c r="U77" i="14"/>
  <c r="T77" i="14"/>
  <c r="R77" i="14"/>
  <c r="Q77" i="14"/>
  <c r="P77" i="14"/>
  <c r="O77" i="14"/>
  <c r="M77" i="14"/>
  <c r="L77" i="14"/>
  <c r="K77" i="14"/>
  <c r="AH102" i="14" l="1"/>
  <c r="AH101" i="14"/>
  <c r="I90" i="14"/>
  <c r="H90" i="14"/>
  <c r="G90" i="14"/>
  <c r="I89" i="14"/>
  <c r="H89" i="14"/>
  <c r="G89" i="14"/>
  <c r="I81" i="14"/>
  <c r="H81" i="14"/>
  <c r="G81" i="14"/>
  <c r="I78" i="14"/>
  <c r="H78" i="14"/>
  <c r="G78" i="14"/>
  <c r="I70" i="14"/>
  <c r="H70" i="14"/>
  <c r="G70" i="14"/>
  <c r="I68" i="14"/>
  <c r="H68" i="14"/>
  <c r="G68" i="14"/>
  <c r="I67" i="14"/>
  <c r="H67" i="14"/>
  <c r="G67" i="14"/>
  <c r="I66" i="14"/>
  <c r="H66" i="14"/>
  <c r="G66" i="14"/>
  <c r="I60" i="14"/>
  <c r="H60" i="14"/>
  <c r="G60" i="14"/>
  <c r="I59" i="14"/>
  <c r="H59" i="14"/>
  <c r="G59" i="14"/>
  <c r="I58" i="14"/>
  <c r="H58" i="14"/>
  <c r="G58" i="14"/>
  <c r="I57" i="14"/>
  <c r="H57" i="14"/>
  <c r="G57" i="14"/>
  <c r="I55" i="14"/>
  <c r="H55" i="14"/>
  <c r="G55" i="14"/>
  <c r="I54" i="14"/>
  <c r="H54" i="14"/>
  <c r="G54" i="14"/>
  <c r="I48" i="14"/>
  <c r="H48" i="14"/>
  <c r="G48" i="14"/>
  <c r="I47" i="14"/>
  <c r="H47" i="14"/>
  <c r="G47" i="14"/>
  <c r="I46" i="14"/>
  <c r="H46" i="14"/>
  <c r="G46" i="14"/>
  <c r="I43" i="14"/>
  <c r="H43" i="14"/>
  <c r="G43" i="14"/>
  <c r="I36" i="14"/>
  <c r="H36" i="14"/>
  <c r="G36" i="14"/>
  <c r="I35" i="14"/>
  <c r="H35" i="14"/>
  <c r="G35" i="14"/>
  <c r="I34" i="14"/>
  <c r="H34" i="14"/>
  <c r="G34" i="14"/>
  <c r="I33" i="14"/>
  <c r="H33" i="14"/>
  <c r="G33" i="14"/>
  <c r="I32" i="14"/>
  <c r="H32" i="14"/>
  <c r="G32" i="14"/>
  <c r="I31" i="14"/>
  <c r="H31" i="14"/>
  <c r="G31" i="14"/>
  <c r="G30" i="14"/>
  <c r="I29" i="14"/>
  <c r="H29" i="14"/>
  <c r="G29" i="14"/>
  <c r="I28" i="14"/>
  <c r="H28" i="14"/>
  <c r="G28" i="14"/>
  <c r="I27" i="14"/>
  <c r="H27" i="14"/>
  <c r="G27" i="14"/>
  <c r="I26" i="14"/>
  <c r="H26" i="14"/>
  <c r="G26" i="14"/>
  <c r="I25" i="14"/>
  <c r="H25" i="14"/>
  <c r="G25" i="14"/>
  <c r="I24" i="14"/>
  <c r="H24" i="14"/>
  <c r="G24" i="14"/>
  <c r="I18" i="14"/>
  <c r="H18" i="14"/>
  <c r="G18" i="14"/>
  <c r="I17" i="14"/>
  <c r="H17" i="14"/>
  <c r="G17" i="14"/>
  <c r="I16" i="14"/>
  <c r="H16" i="14"/>
  <c r="G16" i="14"/>
  <c r="I15" i="14"/>
  <c r="H15" i="14"/>
  <c r="G15" i="14"/>
  <c r="I14" i="14"/>
  <c r="H14" i="14"/>
  <c r="G14" i="14"/>
  <c r="F89" i="14"/>
  <c r="F90" i="14"/>
  <c r="F81" i="14"/>
  <c r="F78" i="14"/>
  <c r="F70" i="14"/>
  <c r="F68" i="14"/>
  <c r="F67" i="14"/>
  <c r="F66" i="14"/>
  <c r="F60" i="14"/>
  <c r="F59" i="14"/>
  <c r="F58" i="14"/>
  <c r="F57" i="14"/>
  <c r="F55" i="14"/>
  <c r="F54" i="14"/>
  <c r="F48" i="14"/>
  <c r="F47" i="14"/>
  <c r="F46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11" i="14"/>
  <c r="F10" i="14"/>
  <c r="F9" i="14"/>
  <c r="F8" i="14"/>
  <c r="F18" i="14"/>
  <c r="F17" i="14"/>
  <c r="F16" i="14"/>
  <c r="F15" i="14"/>
  <c r="F14" i="14"/>
  <c r="J90" i="14"/>
  <c r="J89" i="14"/>
  <c r="J81" i="14"/>
  <c r="J78" i="14"/>
  <c r="J70" i="14"/>
  <c r="J68" i="14"/>
  <c r="J67" i="14"/>
  <c r="J66" i="14"/>
  <c r="J60" i="14"/>
  <c r="J59" i="14"/>
  <c r="J58" i="14"/>
  <c r="J57" i="14"/>
  <c r="J55" i="14"/>
  <c r="J54" i="14"/>
  <c r="J48" i="14"/>
  <c r="J47" i="14"/>
  <c r="J46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18" i="14"/>
  <c r="J17" i="14"/>
  <c r="J16" i="14"/>
  <c r="J15" i="14"/>
  <c r="J11" i="14"/>
  <c r="J10" i="14"/>
  <c r="J9" i="14"/>
  <c r="J8" i="14"/>
  <c r="J14" i="14"/>
  <c r="I8" i="14"/>
  <c r="I9" i="14"/>
  <c r="I10" i="14"/>
  <c r="I11" i="14"/>
  <c r="G8" i="14"/>
  <c r="G9" i="14"/>
  <c r="G10" i="14"/>
  <c r="G11" i="14"/>
  <c r="H9" i="14"/>
  <c r="H10" i="14"/>
  <c r="H11" i="14"/>
  <c r="H8" i="14"/>
  <c r="N98" i="14"/>
  <c r="S98" i="14"/>
  <c r="AC98" i="14"/>
  <c r="AH98" i="14"/>
  <c r="AM98" i="14"/>
  <c r="AL88" i="14"/>
  <c r="AG88" i="14"/>
  <c r="AB88" i="14"/>
  <c r="R88" i="14"/>
  <c r="M88" i="14"/>
  <c r="AN88" i="14"/>
  <c r="AK88" i="14"/>
  <c r="AJ88" i="14"/>
  <c r="AI88" i="14"/>
  <c r="AF88" i="14"/>
  <c r="AE88" i="14"/>
  <c r="AD88" i="14"/>
  <c r="AA88" i="14"/>
  <c r="Z88" i="14"/>
  <c r="W88" i="14"/>
  <c r="V88" i="14"/>
  <c r="T88" i="14"/>
  <c r="Q88" i="14"/>
  <c r="P88" i="14"/>
  <c r="O88" i="14"/>
  <c r="L88" i="14"/>
  <c r="K88" i="14"/>
  <c r="U88" i="14"/>
  <c r="H88" i="14" l="1"/>
  <c r="J88" i="14"/>
  <c r="G88" i="14"/>
  <c r="F88" i="14"/>
  <c r="I88" i="14"/>
  <c r="G23" i="14"/>
  <c r="F23" i="14"/>
  <c r="H23" i="14"/>
  <c r="I23" i="14"/>
  <c r="J23" i="14"/>
  <c r="H77" i="14"/>
  <c r="H65" i="14"/>
  <c r="I65" i="14"/>
  <c r="J65" i="14"/>
  <c r="F65" i="14"/>
  <c r="G65" i="14"/>
  <c r="F42" i="14" l="1"/>
  <c r="I42" i="14"/>
  <c r="J77" i="14"/>
  <c r="F77" i="14"/>
  <c r="G77" i="14"/>
  <c r="I77" i="14"/>
  <c r="H42" i="14"/>
  <c r="J42" i="14"/>
  <c r="G42" i="14"/>
  <c r="F53" i="14" l="1"/>
  <c r="G53" i="14"/>
  <c r="H53" i="14"/>
  <c r="I53" i="14"/>
  <c r="J53" i="14"/>
  <c r="G13" i="14" l="1"/>
  <c r="H13" i="14"/>
  <c r="I13" i="14"/>
  <c r="G7" i="14"/>
  <c r="G98" i="14" s="1"/>
  <c r="H7" i="14"/>
  <c r="I7" i="14"/>
  <c r="AO36" i="14"/>
  <c r="AO33" i="14"/>
  <c r="AO28" i="14"/>
  <c r="AP26" i="14"/>
  <c r="AO26" i="14"/>
  <c r="I98" i="14" l="1"/>
  <c r="H98" i="14"/>
  <c r="AO10" i="14"/>
  <c r="AP36" i="14" l="1"/>
  <c r="AP33" i="14"/>
  <c r="AP29" i="14"/>
  <c r="AP28" i="14"/>
  <c r="AP10" i="14"/>
  <c r="M7" i="14" l="1"/>
  <c r="L7" i="14"/>
  <c r="K7" i="14"/>
  <c r="O7" i="14"/>
  <c r="R7" i="14"/>
  <c r="Q7" i="14"/>
  <c r="P7" i="14"/>
  <c r="T7" i="14"/>
  <c r="W7" i="14"/>
  <c r="V7" i="14"/>
  <c r="U7" i="14"/>
  <c r="Y7" i="14"/>
  <c r="AB7" i="14"/>
  <c r="AA7" i="14"/>
  <c r="Z7" i="14"/>
  <c r="AD7" i="14"/>
  <c r="AG7" i="14"/>
  <c r="AF7" i="14"/>
  <c r="AE7" i="14"/>
  <c r="AI7" i="14"/>
  <c r="AN7" i="14"/>
  <c r="AN98" i="14" s="1"/>
  <c r="AL7" i="14"/>
  <c r="AK7" i="14"/>
  <c r="AJ7" i="14"/>
  <c r="J13" i="14" l="1"/>
  <c r="F13" i="14"/>
  <c r="K98" i="14" l="1"/>
  <c r="L98" i="14"/>
  <c r="M98" i="14"/>
  <c r="O98" i="14"/>
  <c r="P98" i="14"/>
  <c r="Q98" i="14"/>
  <c r="R98" i="14"/>
  <c r="T98" i="14"/>
  <c r="U98" i="14"/>
  <c r="V98" i="14"/>
  <c r="W98" i="14"/>
  <c r="Y98" i="14"/>
  <c r="Z98" i="14"/>
  <c r="AA98" i="14"/>
  <c r="AB98" i="14"/>
  <c r="AD98" i="14"/>
  <c r="AE98" i="14"/>
  <c r="AF98" i="14"/>
  <c r="AG98" i="14"/>
  <c r="AI98" i="14"/>
  <c r="AJ98" i="14"/>
  <c r="AK98" i="14"/>
  <c r="AL98" i="14"/>
  <c r="F7" i="14"/>
  <c r="F98" i="14" s="1"/>
  <c r="J7" i="14"/>
  <c r="J98" i="14" s="1"/>
  <c r="Z100" i="14" l="1"/>
  <c r="U100" i="14"/>
  <c r="P100" i="14"/>
  <c r="AE100" i="14"/>
  <c r="AJ100" i="14"/>
  <c r="K100" i="14"/>
  <c r="E103" i="14" l="1"/>
  <c r="D103" i="14"/>
  <c r="X98" i="14"/>
</calcChain>
</file>

<file path=xl/sharedStrings.xml><?xml version="1.0" encoding="utf-8"?>
<sst xmlns="http://schemas.openxmlformats.org/spreadsheetml/2006/main" count="609" uniqueCount="203">
  <si>
    <t>heti</t>
  </si>
  <si>
    <t>Félévek</t>
  </si>
  <si>
    <t>Tantárgyak</t>
  </si>
  <si>
    <t>óra</t>
  </si>
  <si>
    <t>1.</t>
  </si>
  <si>
    <t>2.</t>
  </si>
  <si>
    <t>3.</t>
  </si>
  <si>
    <t>4.</t>
  </si>
  <si>
    <t>5.</t>
  </si>
  <si>
    <t>6.</t>
  </si>
  <si>
    <t>ea</t>
  </si>
  <si>
    <t>l</t>
  </si>
  <si>
    <t>tgy</t>
  </si>
  <si>
    <t>k</t>
  </si>
  <si>
    <t>kr</t>
  </si>
  <si>
    <t>7.</t>
  </si>
  <si>
    <t>Kód</t>
  </si>
  <si>
    <r>
      <t>kredi</t>
    </r>
    <r>
      <rPr>
        <b/>
        <sz val="10"/>
        <rFont val="Arial CE"/>
        <charset val="238"/>
      </rPr>
      <t>t</t>
    </r>
  </si>
  <si>
    <t xml:space="preserve">      heti óraszámokkal (ea. tgy. l). ; követelményekkel (k.); kreditekkel (kr.)</t>
  </si>
  <si>
    <t>Természettudományos alapismeretek összesen:</t>
  </si>
  <si>
    <t>Gazdasági és Humán ismeretek összesen:</t>
  </si>
  <si>
    <t>Szakmai törzsanyag összesen:</t>
  </si>
  <si>
    <t>Előtanulmány</t>
  </si>
  <si>
    <t>9.</t>
  </si>
  <si>
    <t>11.</t>
  </si>
  <si>
    <t>13.</t>
  </si>
  <si>
    <t>14.</t>
  </si>
  <si>
    <t>18.</t>
  </si>
  <si>
    <t>19.</t>
  </si>
  <si>
    <t>22.</t>
  </si>
  <si>
    <t>23.</t>
  </si>
  <si>
    <t>24.</t>
  </si>
  <si>
    <t>27.</t>
  </si>
  <si>
    <t>28.</t>
  </si>
  <si>
    <t>29.</t>
  </si>
  <si>
    <t>31.</t>
  </si>
  <si>
    <t>34.</t>
  </si>
  <si>
    <t>20.</t>
  </si>
  <si>
    <t>é</t>
  </si>
  <si>
    <t>Tárgyfelelős</t>
  </si>
  <si>
    <t>Oktató(k)</t>
  </si>
  <si>
    <t>Makroökonómia</t>
  </si>
  <si>
    <t>Menedzsment alapjai</t>
  </si>
  <si>
    <t>v</t>
  </si>
  <si>
    <t>Diszkrét matematika és lineáris algebra I.</t>
  </si>
  <si>
    <t>Diszkrét matematika és lineáris algebra II.</t>
  </si>
  <si>
    <t>Fizika</t>
  </si>
  <si>
    <t>Adatbázisok</t>
  </si>
  <si>
    <t>Számítógép hálózatok</t>
  </si>
  <si>
    <t>Informatikai rendszerek és szolgáltatások biztonsága</t>
  </si>
  <si>
    <t>iOS alapú fejlesztés</t>
  </si>
  <si>
    <t>Web fejlesztés</t>
  </si>
  <si>
    <t>Beágyazott és érzékelőalapú rendszerek</t>
  </si>
  <si>
    <t>Beágyazott eszközök programozása I.</t>
  </si>
  <si>
    <t>Bevezetés a informatikába</t>
  </si>
  <si>
    <t>Szoftvertervezés és -fejlesztés I.</t>
  </si>
  <si>
    <t>Szoftvertervezés és -fejlesztés II.</t>
  </si>
  <si>
    <t>Web programozás és haladó fejlesztési technikák</t>
  </si>
  <si>
    <t>kredit</t>
  </si>
  <si>
    <t>41.</t>
  </si>
  <si>
    <t>Dr. Vajda István</t>
  </si>
  <si>
    <t>Dr. Galántai Aurél</t>
  </si>
  <si>
    <t>Dr. Szőke Magdolna</t>
  </si>
  <si>
    <t>Dr. György Anna</t>
  </si>
  <si>
    <t>Dr. Molnár András</t>
  </si>
  <si>
    <t>Dr. Laufer Edit</t>
  </si>
  <si>
    <t>Dr. Csink László</t>
  </si>
  <si>
    <t>Dr. Rácz Ervin</t>
  </si>
  <si>
    <t>Dr. Szénási Sándor</t>
  </si>
  <si>
    <t>Dr. Vámossy Zoltán</t>
  </si>
  <si>
    <t>Dr. Fleiner Rita</t>
  </si>
  <si>
    <t>Dr. Tick József</t>
  </si>
  <si>
    <t>Dr. Stojcsics Dániel</t>
  </si>
  <si>
    <t>Dr. Sima Dezső</t>
  </si>
  <si>
    <t>Dr. Rövid András</t>
  </si>
  <si>
    <t>Dr. Póser Valéria</t>
  </si>
  <si>
    <t>Dr. Erdélyi Krisztina</t>
  </si>
  <si>
    <t>16.</t>
  </si>
  <si>
    <t>17.</t>
  </si>
  <si>
    <t>43.</t>
  </si>
  <si>
    <t>Dr. Parragh Bianka</t>
  </si>
  <si>
    <t>Dr. Medve András</t>
  </si>
  <si>
    <t>Dr. Katona Ferenc</t>
  </si>
  <si>
    <t>Dr. Kohlhoffer-Mizser Csilla</t>
  </si>
  <si>
    <t>Számítógép architektúrák alapjai *</t>
  </si>
  <si>
    <t>Operációs rendszerek *</t>
  </si>
  <si>
    <t>Informatikai biztonság *</t>
  </si>
  <si>
    <t>Vállalkozás gazdaságtan I.</t>
  </si>
  <si>
    <t>Államigazgatási és jogi ismeretek</t>
  </si>
  <si>
    <t>Android alapú fejlesztés I.</t>
  </si>
  <si>
    <t>Android alapú fejlesztés II.</t>
  </si>
  <si>
    <t>Matematika I. - Analízis I.</t>
  </si>
  <si>
    <t>NMXAN1HBNE</t>
  </si>
  <si>
    <t>lab</t>
  </si>
  <si>
    <t>15.</t>
  </si>
  <si>
    <t>Dr. Nádai László</t>
  </si>
  <si>
    <t>Kooperatív képzés</t>
  </si>
  <si>
    <t>Szakdolgozat II.</t>
  </si>
  <si>
    <t>Választható tárgyak összesen:</t>
  </si>
  <si>
    <t>Összes óraszám a félévben</t>
  </si>
  <si>
    <t>Elmélet és gyakorlat aránya</t>
  </si>
  <si>
    <t>Összes kredit</t>
  </si>
  <si>
    <t>Hálózati technológiák I.</t>
  </si>
  <si>
    <t>Dr. Kozlovszky Miklós</t>
  </si>
  <si>
    <t>Számítógép hálózatok és felhők biztonsága</t>
  </si>
  <si>
    <t>Hacker eszközök, technikák, logelemzés</t>
  </si>
  <si>
    <t>IT auditálás</t>
  </si>
  <si>
    <t>38.</t>
  </si>
  <si>
    <t>Testnevelés I.</t>
  </si>
  <si>
    <t>39.</t>
  </si>
  <si>
    <t>Testnevelés II.</t>
  </si>
  <si>
    <t>a</t>
  </si>
  <si>
    <t>Kritérium tárgyak</t>
  </si>
  <si>
    <t>Dr. Kovács Levente</t>
  </si>
  <si>
    <t>Infokommunikációs technikák *</t>
  </si>
  <si>
    <t>Intelligens rendszerek *</t>
  </si>
  <si>
    <t xml:space="preserve">Rendszerelmélet </t>
  </si>
  <si>
    <t>Szabadon választható tárgy 1 *</t>
  </si>
  <si>
    <t>Önálló labor</t>
  </si>
  <si>
    <t>Elektronika és digitális rendszerek alapjai *</t>
  </si>
  <si>
    <t>8.</t>
  </si>
  <si>
    <t>10.</t>
  </si>
  <si>
    <t>12.</t>
  </si>
  <si>
    <t>21.</t>
  </si>
  <si>
    <t>25.</t>
  </si>
  <si>
    <t>26.</t>
  </si>
  <si>
    <t>30.</t>
  </si>
  <si>
    <t>32.</t>
  </si>
  <si>
    <t>33.</t>
  </si>
  <si>
    <t>35.</t>
  </si>
  <si>
    <t>36.</t>
  </si>
  <si>
    <t>37.</t>
  </si>
  <si>
    <t>40.</t>
  </si>
  <si>
    <t>42.</t>
  </si>
  <si>
    <t>44.</t>
  </si>
  <si>
    <t>45.</t>
  </si>
  <si>
    <t>Üzemmérnök-informatikus BSc (Bprof)</t>
  </si>
  <si>
    <t>*  e-learning blended formában indul</t>
  </si>
  <si>
    <t>46.</t>
  </si>
  <si>
    <t>47.</t>
  </si>
  <si>
    <t>Vizsga (v)</t>
  </si>
  <si>
    <t>Évközi jegy (é)</t>
  </si>
  <si>
    <t>48.</t>
  </si>
  <si>
    <t>Szabadon választható tárgy 2</t>
  </si>
  <si>
    <t>Szabadon választható tárgy 3</t>
  </si>
  <si>
    <t>Tesztelés</t>
  </si>
  <si>
    <t>Intézményi informatikai biztonság</t>
  </si>
  <si>
    <t>Szoftvertechnológia és grafikus felhasználói interfész tervezése ***</t>
  </si>
  <si>
    <t>Szabadon választható tárgy 4 *</t>
  </si>
  <si>
    <t>Dr. Szenes Katalin</t>
  </si>
  <si>
    <t>Szoftvertervezés és -fejlesztés specializáció</t>
  </si>
  <si>
    <t xml:space="preserve"> Kiberbiztonsági specializáció</t>
  </si>
  <si>
    <t>NIXBP1SBNE</t>
  </si>
  <si>
    <t>NIXTE1SBNE</t>
  </si>
  <si>
    <t>Szakdolgozat I.</t>
  </si>
  <si>
    <t>NIXIS1SBNE</t>
  </si>
  <si>
    <t>NIXHT1KBNE</t>
  </si>
  <si>
    <t>NIXIS1KBNE</t>
  </si>
  <si>
    <t>NIXSH1KBNE</t>
  </si>
  <si>
    <t>NIXIB1KBNE</t>
  </si>
  <si>
    <t>NIXHTL1KBNE</t>
  </si>
  <si>
    <t>NIXITA1KBNE</t>
  </si>
  <si>
    <t>NMXDM1PBNE</t>
  </si>
  <si>
    <t>NMXDM2PBNE</t>
  </si>
  <si>
    <t>KVXFI1PBNE</t>
  </si>
  <si>
    <t>GGXKG1SBNE</t>
  </si>
  <si>
    <t>GSXVG1SBNE</t>
  </si>
  <si>
    <t>GVXME1SBNE</t>
  </si>
  <si>
    <t>GGXJA1SBNE</t>
  </si>
  <si>
    <t>NNXIK1PBNE</t>
  </si>
  <si>
    <t>NIXBI1PBNE</t>
  </si>
  <si>
    <t>NIXSF1PBNE</t>
  </si>
  <si>
    <t>NIXSF2PBNE</t>
  </si>
  <si>
    <t>NIXWH1PBNE</t>
  </si>
  <si>
    <t>NIXAB0PBNE</t>
  </si>
  <si>
    <t>NIXSG1PBNE</t>
  </si>
  <si>
    <t>NIXRE1PBNE</t>
  </si>
  <si>
    <t>NIXDR0PBNE</t>
  </si>
  <si>
    <t>NIESA1PBNE</t>
  </si>
  <si>
    <t>NIEOR1PBNE</t>
  </si>
  <si>
    <t>NIXSH0PBNE</t>
  </si>
  <si>
    <t>NIXIR0PBNE</t>
  </si>
  <si>
    <t>NIEIB0PBNE</t>
  </si>
  <si>
    <t>NIXBE1PBNE</t>
  </si>
  <si>
    <t>Projektmunka I.</t>
  </si>
  <si>
    <t>Projektmunka II.</t>
  </si>
  <si>
    <t>Projektmunka III.</t>
  </si>
  <si>
    <t>NNPPR1PBNE</t>
  </si>
  <si>
    <t>NNPPR2PBNE</t>
  </si>
  <si>
    <t>NNPPR3PBNE</t>
  </si>
  <si>
    <t>NNXON1PBNE</t>
  </si>
  <si>
    <t>NNDSD1PBNE</t>
  </si>
  <si>
    <t>NNDSD2PBNE</t>
  </si>
  <si>
    <t>49.</t>
  </si>
  <si>
    <t>50.</t>
  </si>
  <si>
    <t>NIXAF1ZBNE</t>
  </si>
  <si>
    <t>NIXAF2ZBNE</t>
  </si>
  <si>
    <t>NIXIO1ZBNE</t>
  </si>
  <si>
    <t>NIXWF1ZBNE</t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</si>
  <si>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kritériumtárgyak (ajánlott félév: 3. vagy 4.) az angol tanterv tárgyaiból választhatók, német kritériumtárgyak esetén más karok induló tárgyai a mérvadóak.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</si>
  <si>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záróvizsga tárgyai: Szoftvertechnológia és grafikus felhasználói interfész tervezése és a választott specializáció tárgy.</t>
    </r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</si>
  <si>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1</t>
    </r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</si>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</sst>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i/>
      <sz val="9"/>
      <name val="Arial CE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i/>
      <sz val="11"/>
      <color rgb="FF7F7F7F"/>
      <name val="Calibri"/>
      <family val="2"/>
      <charset val="238"/>
      <scheme val="minor"/>
    </font>
    <font>
      <b/>
      <vertAlign val="superscript"/>
      <sz val="10"/>
      <name val="Arial CE"/>
      <charset val="238"/>
    </font>
  </fonts>
  <fills count="6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2F2F2"/>
        <bgColor rgb="FFF2F2F2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711">
    <xf numFmtId="0" fontId="0" fillId="0" borderId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0" fillId="27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7" fillId="0" borderId="90" applyNumberFormat="0" applyFill="0" applyAlignment="0" applyProtection="0"/>
    <xf numFmtId="0" fontId="28" fillId="0" borderId="91" applyNumberFormat="0" applyFill="0" applyAlignment="0" applyProtection="0"/>
    <xf numFmtId="0" fontId="29" fillId="0" borderId="92" applyNumberFormat="0" applyFill="0" applyAlignment="0" applyProtection="0"/>
    <xf numFmtId="0" fontId="29" fillId="0" borderId="0" applyNumberFormat="0" applyFill="0" applyBorder="0" applyAlignment="0" applyProtection="0"/>
    <xf numFmtId="0" fontId="30" fillId="32" borderId="88" applyNumberFormat="0" applyAlignment="0" applyProtection="0"/>
    <xf numFmtId="0" fontId="31" fillId="0" borderId="93" applyNumberFormat="0" applyFill="0" applyAlignment="0" applyProtection="0"/>
    <xf numFmtId="0" fontId="15" fillId="33" borderId="94" applyNumberFormat="0" applyFont="0" applyAlignment="0" applyProtection="0"/>
    <xf numFmtId="0" fontId="33" fillId="28" borderId="95" applyNumberFormat="0" applyAlignment="0" applyProtection="0"/>
    <xf numFmtId="0" fontId="34" fillId="0" borderId="0" applyNumberFormat="0" applyFill="0" applyBorder="0" applyAlignment="0" applyProtection="0"/>
    <xf numFmtId="0" fontId="25" fillId="0" borderId="96" applyNumberFormat="0" applyFill="0" applyAlignment="0" applyProtection="0"/>
    <xf numFmtId="0" fontId="35" fillId="0" borderId="0" applyNumberFormat="0" applyFill="0" applyBorder="0" applyAlignment="0" applyProtection="0"/>
    <xf numFmtId="0" fontId="27" fillId="0" borderId="90" applyNumberFormat="0" applyFill="0" applyAlignment="0" applyProtection="0"/>
    <xf numFmtId="0" fontId="28" fillId="0" borderId="91" applyNumberFormat="0" applyFill="0" applyAlignment="0" applyProtection="0"/>
    <xf numFmtId="0" fontId="29" fillId="0" borderId="92" applyNumberFormat="0" applyFill="0" applyAlignment="0" applyProtection="0"/>
    <xf numFmtId="0" fontId="29" fillId="0" borderId="0" applyNumberFormat="0" applyFill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30" fillId="37" borderId="88" applyNumberFormat="0" applyAlignment="0" applyProtection="0"/>
    <xf numFmtId="0" fontId="33" fillId="38" borderId="95" applyNumberFormat="0" applyAlignment="0" applyProtection="0"/>
    <xf numFmtId="0" fontId="23" fillId="38" borderId="88" applyNumberFormat="0" applyAlignment="0" applyProtection="0"/>
    <xf numFmtId="0" fontId="31" fillId="0" borderId="93" applyNumberFormat="0" applyFill="0" applyAlignment="0" applyProtection="0"/>
    <xf numFmtId="0" fontId="24" fillId="39" borderId="89" applyNumberFormat="0" applyAlignment="0" applyProtection="0"/>
    <xf numFmtId="0" fontId="35" fillId="0" borderId="0" applyNumberFormat="0" applyFill="0" applyBorder="0" applyAlignment="0" applyProtection="0"/>
    <xf numFmtId="0" fontId="6" fillId="40" borderId="94" applyNumberFormat="0" applyFont="0" applyAlignment="0" applyProtection="0"/>
    <xf numFmtId="0" fontId="25" fillId="0" borderId="96" applyNumberFormat="0" applyFill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6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33" borderId="94" applyNumberFormat="0" applyFont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19" fillId="0" borderId="0"/>
    <xf numFmtId="0" fontId="5" fillId="0" borderId="0"/>
    <xf numFmtId="0" fontId="5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5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4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9" fontId="6" fillId="0" borderId="0" applyFont="0" applyFill="0" applyBorder="0" applyAlignment="0" applyProtection="0"/>
    <xf numFmtId="0" fontId="22" fillId="3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34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40" fillId="0" borderId="0" applyNumberFormat="0" applyFill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2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20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20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20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20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20" fillId="66" borderId="0" applyNumberFormat="0" applyBorder="0" applyAlignment="0" applyProtection="0"/>
    <xf numFmtId="0" fontId="1" fillId="0" borderId="0"/>
    <xf numFmtId="0" fontId="27" fillId="0" borderId="90" applyNumberFormat="0" applyFill="0" applyAlignment="0" applyProtection="0"/>
    <xf numFmtId="0" fontId="28" fillId="0" borderId="91" applyNumberFormat="0" applyFill="0" applyAlignment="0" applyProtection="0"/>
    <xf numFmtId="0" fontId="29" fillId="0" borderId="92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88" applyNumberFormat="0" applyAlignment="0" applyProtection="0"/>
    <xf numFmtId="0" fontId="33" fillId="38" borderId="95" applyNumberFormat="0" applyAlignment="0" applyProtection="0"/>
    <xf numFmtId="0" fontId="31" fillId="0" borderId="93" applyNumberFormat="0" applyFill="0" applyAlignment="0" applyProtection="0"/>
    <xf numFmtId="0" fontId="35" fillId="0" borderId="0" applyNumberFormat="0" applyFill="0" applyBorder="0" applyAlignment="0" applyProtection="0"/>
    <xf numFmtId="0" fontId="1" fillId="40" borderId="94" applyNumberFormat="0" applyFont="0" applyAlignment="0" applyProtection="0"/>
    <xf numFmtId="0" fontId="25" fillId="0" borderId="96" applyNumberFormat="0" applyFill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</cellStyleXfs>
  <cellXfs count="404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4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8" fillId="0" borderId="63" xfId="0" applyNumberFormat="1" applyFont="1" applyBorder="1" applyAlignment="1">
      <alignment horizontal="center" vertical="center"/>
    </xf>
    <xf numFmtId="0" fontId="8" fillId="0" borderId="63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9" fillId="0" borderId="60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vertical="center" wrapText="1"/>
    </xf>
    <xf numFmtId="0" fontId="9" fillId="0" borderId="73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3" borderId="41" xfId="0" applyFont="1" applyFill="1" applyBorder="1" applyAlignment="1">
      <alignment vertical="center"/>
    </xf>
    <xf numFmtId="49" fontId="7" fillId="0" borderId="50" xfId="0" applyNumberFormat="1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Fill="1" applyBorder="1" applyAlignment="1">
      <alignment vertical="center" wrapText="1"/>
    </xf>
    <xf numFmtId="0" fontId="9" fillId="0" borderId="68" xfId="0" applyFont="1" applyFill="1" applyBorder="1" applyAlignment="1">
      <alignment vertical="center" wrapText="1"/>
    </xf>
    <xf numFmtId="0" fontId="9" fillId="0" borderId="6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47" borderId="28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27" xfId="0" applyNumberFormat="1" applyFont="1" applyFill="1" applyBorder="1" applyAlignment="1">
      <alignment vertical="center"/>
    </xf>
    <xf numFmtId="49" fontId="7" fillId="0" borderId="51" xfId="0" applyNumberFormat="1" applyFont="1" applyBorder="1" applyAlignment="1">
      <alignment vertical="center"/>
    </xf>
    <xf numFmtId="0" fontId="9" fillId="0" borderId="86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3" borderId="41" xfId="0" applyFont="1" applyFill="1" applyBorder="1" applyAlignment="1">
      <alignment vertical="center"/>
    </xf>
    <xf numFmtId="49" fontId="9" fillId="0" borderId="63" xfId="0" applyNumberFormat="1" applyFont="1" applyFill="1" applyBorder="1" applyAlignment="1">
      <alignment horizontal="left" vertical="center"/>
    </xf>
    <xf numFmtId="0" fontId="9" fillId="0" borderId="63" xfId="0" applyNumberFormat="1" applyFont="1" applyBorder="1" applyAlignment="1">
      <alignment vertical="center"/>
    </xf>
    <xf numFmtId="0" fontId="9" fillId="0" borderId="27" xfId="0" applyNumberFormat="1" applyFont="1" applyBorder="1" applyAlignment="1">
      <alignment vertical="center"/>
    </xf>
    <xf numFmtId="0" fontId="9" fillId="0" borderId="63" xfId="0" applyNumberFormat="1" applyFont="1" applyFill="1" applyBorder="1" applyAlignment="1">
      <alignment horizontal="center" vertical="center"/>
    </xf>
    <xf numFmtId="0" fontId="9" fillId="0" borderId="63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18" fillId="0" borderId="30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left" vertical="center"/>
    </xf>
    <xf numFmtId="1" fontId="9" fillId="0" borderId="63" xfId="0" applyNumberFormat="1" applyFont="1" applyFill="1" applyBorder="1" applyAlignment="1">
      <alignment horizontal="left" vertical="center"/>
    </xf>
    <xf numFmtId="1" fontId="9" fillId="0" borderId="45" xfId="0" applyNumberFormat="1" applyFont="1" applyFill="1" applyBorder="1" applyAlignment="1">
      <alignment vertical="center"/>
    </xf>
    <xf numFmtId="1" fontId="9" fillId="0" borderId="27" xfId="0" applyNumberFormat="1" applyFont="1" applyFill="1" applyBorder="1" applyAlignment="1">
      <alignment horizontal="left" vertical="center"/>
    </xf>
    <xf numFmtId="49" fontId="9" fillId="0" borderId="45" xfId="0" applyNumberFormat="1" applyFont="1" applyFill="1" applyBorder="1" applyAlignment="1">
      <alignment horizontal="center" vertical="center"/>
    </xf>
    <xf numFmtId="49" fontId="9" fillId="0" borderId="45" xfId="0" applyNumberFormat="1" applyFont="1" applyFill="1" applyBorder="1" applyAlignment="1">
      <alignment vertical="center"/>
    </xf>
    <xf numFmtId="0" fontId="9" fillId="0" borderId="45" xfId="0" applyNumberFormat="1" applyFont="1" applyFill="1" applyBorder="1" applyAlignment="1">
      <alignment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left" vertical="center"/>
    </xf>
    <xf numFmtId="0" fontId="9" fillId="48" borderId="39" xfId="0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67" xfId="0" applyFont="1" applyFill="1" applyBorder="1" applyAlignment="1">
      <alignment vertical="center" wrapText="1"/>
    </xf>
    <xf numFmtId="0" fontId="8" fillId="0" borderId="57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27" xfId="0" applyFont="1" applyFill="1" applyBorder="1" applyAlignment="1">
      <alignment vertical="center" wrapText="1"/>
    </xf>
    <xf numFmtId="0" fontId="9" fillId="0" borderId="63" xfId="0" applyNumberFormat="1" applyFont="1" applyFill="1" applyBorder="1" applyAlignment="1">
      <alignment horizontal="left" vertical="center"/>
    </xf>
    <xf numFmtId="49" fontId="9" fillId="0" borderId="63" xfId="0" applyNumberFormat="1" applyFont="1" applyFill="1" applyBorder="1" applyAlignment="1">
      <alignment horizontal="center" vertical="center"/>
    </xf>
    <xf numFmtId="0" fontId="9" fillId="0" borderId="57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/>
    </xf>
    <xf numFmtId="0" fontId="9" fillId="0" borderId="46" xfId="0" applyFont="1" applyFill="1" applyBorder="1" applyAlignment="1">
      <alignment horizontal="left" vertical="center"/>
    </xf>
    <xf numFmtId="0" fontId="14" fillId="0" borderId="63" xfId="0" applyFont="1" applyFill="1" applyBorder="1" applyAlignment="1">
      <alignment horizontal="left" vertical="center"/>
    </xf>
    <xf numFmtId="1" fontId="14" fillId="0" borderId="27" xfId="0" applyNumberFormat="1" applyFont="1" applyFill="1" applyBorder="1" applyAlignment="1">
      <alignment horizontal="left" vertical="center"/>
    </xf>
    <xf numFmtId="49" fontId="14" fillId="0" borderId="27" xfId="0" applyNumberFormat="1" applyFont="1" applyFill="1" applyBorder="1" applyAlignment="1">
      <alignment horizontal="left" vertical="center"/>
    </xf>
    <xf numFmtId="0" fontId="15" fillId="48" borderId="52" xfId="0" applyFont="1" applyFill="1" applyBorder="1" applyAlignment="1">
      <alignment vertical="center"/>
    </xf>
    <xf numFmtId="0" fontId="8" fillId="48" borderId="39" xfId="0" applyFont="1" applyFill="1" applyBorder="1" applyAlignment="1">
      <alignment horizontal="center" vertical="center"/>
    </xf>
    <xf numFmtId="0" fontId="9" fillId="48" borderId="44" xfId="0" applyFont="1" applyFill="1" applyBorder="1" applyAlignment="1">
      <alignment horizontal="center" vertical="center"/>
    </xf>
    <xf numFmtId="0" fontId="9" fillId="48" borderId="43" xfId="0" applyFont="1" applyFill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04" xfId="0" applyFont="1" applyFill="1" applyBorder="1" applyAlignment="1">
      <alignment vertical="center" wrapText="1"/>
    </xf>
    <xf numFmtId="0" fontId="9" fillId="0" borderId="105" xfId="0" applyFont="1" applyFill="1" applyBorder="1" applyAlignment="1">
      <alignment vertical="center" wrapText="1"/>
    </xf>
    <xf numFmtId="0" fontId="9" fillId="0" borderId="105" xfId="0" applyFont="1" applyBorder="1" applyAlignment="1">
      <alignment horizontal="center" vertical="center"/>
    </xf>
    <xf numFmtId="49" fontId="7" fillId="0" borderId="114" xfId="0" applyNumberFormat="1" applyFont="1" applyBorder="1" applyAlignment="1">
      <alignment vertical="center"/>
    </xf>
    <xf numFmtId="0" fontId="7" fillId="0" borderId="109" xfId="0" applyFont="1" applyBorder="1" applyAlignment="1">
      <alignment horizontal="center" vertical="center"/>
    </xf>
    <xf numFmtId="49" fontId="7" fillId="0" borderId="110" xfId="0" applyNumberFormat="1" applyFont="1" applyBorder="1" applyAlignment="1">
      <alignment vertical="center"/>
    </xf>
    <xf numFmtId="0" fontId="9" fillId="0" borderId="2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 wrapText="1"/>
    </xf>
    <xf numFmtId="0" fontId="18" fillId="0" borderId="63" xfId="0" applyNumberFormat="1" applyFont="1" applyFill="1" applyBorder="1" applyAlignment="1">
      <alignment horizontal="left" vertical="center"/>
    </xf>
    <xf numFmtId="0" fontId="14" fillId="0" borderId="27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34" xfId="0" applyFont="1" applyBorder="1" applyAlignment="1">
      <alignment vertical="center" wrapText="1"/>
    </xf>
    <xf numFmtId="0" fontId="9" fillId="0" borderId="34" xfId="0" applyFont="1" applyBorder="1" applyAlignment="1">
      <alignment horizontal="center" vertical="center"/>
    </xf>
    <xf numFmtId="0" fontId="9" fillId="47" borderId="23" xfId="0" applyNumberFormat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center" vertical="center"/>
    </xf>
    <xf numFmtId="0" fontId="22" fillId="47" borderId="26" xfId="358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47" borderId="26" xfId="0" applyFont="1" applyFill="1" applyBorder="1" applyAlignment="1">
      <alignment horizontal="center" vertical="center"/>
    </xf>
    <xf numFmtId="0" fontId="9" fillId="47" borderId="59" xfId="0" applyFont="1" applyFill="1" applyBorder="1" applyAlignment="1">
      <alignment horizontal="center" vertical="center"/>
    </xf>
    <xf numFmtId="0" fontId="9" fillId="47" borderId="20" xfId="0" applyFont="1" applyFill="1" applyBorder="1" applyAlignment="1">
      <alignment vertical="center" wrapText="1"/>
    </xf>
    <xf numFmtId="0" fontId="9" fillId="47" borderId="23" xfId="0" applyFont="1" applyFill="1" applyBorder="1" applyAlignment="1">
      <alignment vertical="center" wrapText="1"/>
    </xf>
    <xf numFmtId="0" fontId="9" fillId="47" borderId="23" xfId="0" applyFont="1" applyFill="1" applyBorder="1" applyAlignment="1">
      <alignment horizontal="center" vertical="center"/>
    </xf>
    <xf numFmtId="0" fontId="9" fillId="47" borderId="25" xfId="0" applyFont="1" applyFill="1" applyBorder="1" applyAlignment="1">
      <alignment horizontal="center" vertical="center"/>
    </xf>
    <xf numFmtId="0" fontId="9" fillId="47" borderId="29" xfId="0" applyFont="1" applyFill="1" applyBorder="1" applyAlignment="1">
      <alignment horizontal="center" vertical="center"/>
    </xf>
    <xf numFmtId="0" fontId="9" fillId="47" borderId="24" xfId="0" applyFont="1" applyFill="1" applyBorder="1" applyAlignment="1">
      <alignment horizontal="center" vertical="center"/>
    </xf>
    <xf numFmtId="0" fontId="9" fillId="47" borderId="15" xfId="0" applyNumberFormat="1" applyFont="1" applyFill="1" applyBorder="1" applyAlignment="1">
      <alignment horizontal="center" vertical="center"/>
    </xf>
    <xf numFmtId="1" fontId="9" fillId="47" borderId="63" xfId="0" applyNumberFormat="1" applyFont="1" applyFill="1" applyBorder="1" applyAlignment="1">
      <alignment vertical="center"/>
    </xf>
    <xf numFmtId="0" fontId="9" fillId="47" borderId="63" xfId="0" applyNumberFormat="1" applyFont="1" applyFill="1" applyBorder="1" applyAlignment="1">
      <alignment horizontal="center" vertical="center"/>
    </xf>
    <xf numFmtId="0" fontId="9" fillId="47" borderId="27" xfId="0" applyNumberFormat="1" applyFont="1" applyFill="1" applyBorder="1" applyAlignment="1">
      <alignment vertical="center"/>
    </xf>
    <xf numFmtId="0" fontId="7" fillId="47" borderId="0" xfId="0" applyFont="1" applyFill="1" applyAlignment="1">
      <alignment vertical="center"/>
    </xf>
    <xf numFmtId="0" fontId="8" fillId="47" borderId="109" xfId="0" applyFont="1" applyFill="1" applyBorder="1" applyAlignment="1">
      <alignment horizontal="center" vertical="center"/>
    </xf>
    <xf numFmtId="0" fontId="9" fillId="47" borderId="0" xfId="0" applyFont="1" applyFill="1" applyAlignment="1">
      <alignment vertical="center"/>
    </xf>
    <xf numFmtId="0" fontId="9" fillId="47" borderId="102" xfId="358" applyFont="1" applyFill="1" applyBorder="1" applyAlignment="1">
      <alignment horizontal="center" vertical="center"/>
    </xf>
    <xf numFmtId="0" fontId="9" fillId="47" borderId="104" xfId="358" applyFont="1" applyFill="1" applyBorder="1" applyAlignment="1">
      <alignment vertical="center" wrapText="1"/>
    </xf>
    <xf numFmtId="0" fontId="9" fillId="47" borderId="105" xfId="358" applyFont="1" applyFill="1" applyBorder="1" applyAlignment="1">
      <alignment vertical="center" wrapText="1"/>
    </xf>
    <xf numFmtId="0" fontId="9" fillId="0" borderId="105" xfId="0" applyFont="1" applyFill="1" applyBorder="1" applyAlignment="1">
      <alignment horizontal="center" vertical="center"/>
    </xf>
    <xf numFmtId="0" fontId="9" fillId="0" borderId="102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left" vertical="center"/>
    </xf>
    <xf numFmtId="0" fontId="9" fillId="0" borderId="73" xfId="0" applyFont="1" applyFill="1" applyBorder="1" applyAlignment="1">
      <alignment vertical="center" wrapText="1"/>
    </xf>
    <xf numFmtId="0" fontId="14" fillId="0" borderId="105" xfId="0" applyNumberFormat="1" applyFont="1" applyFill="1" applyBorder="1" applyAlignment="1">
      <alignment horizontal="center" vertical="center"/>
    </xf>
    <xf numFmtId="0" fontId="14" fillId="0" borderId="109" xfId="0" applyFont="1" applyFill="1" applyBorder="1" applyAlignment="1">
      <alignment horizontal="left" vertical="center"/>
    </xf>
    <xf numFmtId="1" fontId="14" fillId="0" borderId="110" xfId="0" applyNumberFormat="1" applyFont="1" applyFill="1" applyBorder="1" applyAlignment="1">
      <alignment horizontal="left" vertical="center"/>
    </xf>
    <xf numFmtId="0" fontId="9" fillId="0" borderId="112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106" xfId="0" applyFont="1" applyFill="1" applyBorder="1" applyAlignment="1">
      <alignment horizontal="center" vertical="center"/>
    </xf>
    <xf numFmtId="0" fontId="9" fillId="0" borderId="97" xfId="0" applyFont="1" applyBorder="1" applyAlignment="1">
      <alignment horizontal="left" vertical="center" wrapText="1"/>
    </xf>
    <xf numFmtId="0" fontId="7" fillId="0" borderId="73" xfId="0" applyFont="1" applyBorder="1" applyAlignment="1">
      <alignment vertical="center" wrapText="1"/>
    </xf>
    <xf numFmtId="0" fontId="9" fillId="0" borderId="106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vertical="center"/>
    </xf>
    <xf numFmtId="0" fontId="7" fillId="0" borderId="97" xfId="0" applyFont="1" applyBorder="1" applyAlignment="1">
      <alignment vertical="center"/>
    </xf>
    <xf numFmtId="49" fontId="9" fillId="0" borderId="103" xfId="0" applyNumberFormat="1" applyFont="1" applyFill="1" applyBorder="1" applyAlignment="1">
      <alignment horizontal="left" vertical="center"/>
    </xf>
    <xf numFmtId="0" fontId="18" fillId="0" borderId="109" xfId="0" applyNumberFormat="1" applyFont="1" applyFill="1" applyBorder="1" applyAlignment="1">
      <alignment horizontal="left" vertical="center"/>
    </xf>
    <xf numFmtId="0" fontId="14" fillId="0" borderId="110" xfId="0" applyNumberFormat="1" applyFont="1" applyFill="1" applyBorder="1" applyAlignment="1">
      <alignment horizontal="left" vertical="center"/>
    </xf>
    <xf numFmtId="0" fontId="9" fillId="0" borderId="118" xfId="0" applyFont="1" applyFill="1" applyBorder="1" applyAlignment="1">
      <alignment horizontal="center" vertical="center"/>
    </xf>
    <xf numFmtId="1" fontId="9" fillId="0" borderId="103" xfId="0" applyNumberFormat="1" applyFont="1" applyFill="1" applyBorder="1" applyAlignment="1">
      <alignment horizontal="left" vertical="center"/>
    </xf>
    <xf numFmtId="49" fontId="9" fillId="0" borderId="114" xfId="0" applyNumberFormat="1" applyFont="1" applyBorder="1" applyAlignment="1">
      <alignment vertical="center"/>
    </xf>
    <xf numFmtId="49" fontId="9" fillId="0" borderId="30" xfId="0" applyNumberFormat="1" applyFont="1" applyFill="1" applyBorder="1" applyAlignment="1">
      <alignment vertical="center"/>
    </xf>
    <xf numFmtId="0" fontId="14" fillId="0" borderId="59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104" xfId="0" applyFont="1" applyBorder="1" applyAlignment="1">
      <alignment horizontal="left" vertical="center" wrapText="1"/>
    </xf>
    <xf numFmtId="0" fontId="9" fillId="0" borderId="105" xfId="0" applyFont="1" applyBorder="1" applyAlignment="1">
      <alignment horizontal="left" vertical="center" wrapText="1"/>
    </xf>
    <xf numFmtId="0" fontId="9" fillId="0" borderId="122" xfId="0" applyFont="1" applyBorder="1" applyAlignment="1">
      <alignment horizontal="center" vertical="center"/>
    </xf>
    <xf numFmtId="0" fontId="9" fillId="48" borderId="121" xfId="0" applyFont="1" applyFill="1" applyBorder="1" applyAlignment="1">
      <alignment horizontal="center" vertical="center"/>
    </xf>
    <xf numFmtId="0" fontId="9" fillId="0" borderId="4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9" fontId="9" fillId="0" borderId="113" xfId="0" applyNumberFormat="1" applyFont="1" applyBorder="1" applyAlignment="1">
      <alignment vertical="center"/>
    </xf>
    <xf numFmtId="0" fontId="9" fillId="0" borderId="67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47" borderId="27" xfId="0" applyFont="1" applyFill="1" applyBorder="1" applyAlignment="1">
      <alignment vertical="center" wrapText="1"/>
    </xf>
    <xf numFmtId="0" fontId="9" fillId="0" borderId="110" xfId="0" applyFont="1" applyBorder="1" applyAlignment="1">
      <alignment vertical="center" wrapText="1"/>
    </xf>
    <xf numFmtId="0" fontId="9" fillId="48" borderId="62" xfId="0" applyFont="1" applyFill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9" fontId="9" fillId="0" borderId="108" xfId="0" applyNumberFormat="1" applyFont="1" applyBorder="1" applyAlignment="1">
      <alignment vertical="center"/>
    </xf>
    <xf numFmtId="0" fontId="9" fillId="48" borderId="77" xfId="0" applyFont="1" applyFill="1" applyBorder="1" applyAlignment="1">
      <alignment vertical="center" wrapText="1"/>
    </xf>
    <xf numFmtId="0" fontId="9" fillId="48" borderId="123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vertical="center" wrapText="1"/>
    </xf>
    <xf numFmtId="0" fontId="39" fillId="0" borderId="73" xfId="0" applyFont="1" applyFill="1" applyBorder="1" applyAlignment="1">
      <alignment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38" fillId="48" borderId="39" xfId="358" applyFont="1" applyFill="1" applyBorder="1" applyAlignment="1">
      <alignment horizontal="center" vertical="center"/>
    </xf>
    <xf numFmtId="0" fontId="9" fillId="48" borderId="41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47" borderId="106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9" fillId="47" borderId="107" xfId="0" applyFont="1" applyFill="1" applyBorder="1" applyAlignment="1">
      <alignment horizontal="center" vertical="center"/>
    </xf>
    <xf numFmtId="0" fontId="8" fillId="47" borderId="108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 vertical="center"/>
    </xf>
    <xf numFmtId="0" fontId="9" fillId="0" borderId="127" xfId="0" applyFont="1" applyFill="1" applyBorder="1" applyAlignment="1">
      <alignment horizontal="center" vertical="center"/>
    </xf>
    <xf numFmtId="0" fontId="8" fillId="0" borderId="128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/>
    </xf>
    <xf numFmtId="0" fontId="9" fillId="0" borderId="103" xfId="0" applyFont="1" applyFill="1" applyBorder="1" applyAlignment="1">
      <alignment horizontal="left" vertical="center"/>
    </xf>
    <xf numFmtId="49" fontId="9" fillId="0" borderId="103" xfId="358" applyNumberFormat="1" applyFont="1" applyFill="1" applyBorder="1" applyAlignment="1">
      <alignment horizontal="left" vertical="center"/>
    </xf>
    <xf numFmtId="1" fontId="9" fillId="0" borderId="15" xfId="0" applyNumberFormat="1" applyFont="1" applyFill="1" applyBorder="1" applyAlignment="1">
      <alignment horizontal="left" vertical="center"/>
    </xf>
    <xf numFmtId="49" fontId="9" fillId="0" borderId="87" xfId="0" applyNumberFormat="1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49" fontId="9" fillId="0" borderId="61" xfId="0" applyNumberFormat="1" applyFont="1" applyFill="1" applyBorder="1" applyAlignment="1">
      <alignment horizontal="left" vertical="center"/>
    </xf>
    <xf numFmtId="49" fontId="9" fillId="0" borderId="109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9" fillId="0" borderId="82" xfId="0" applyNumberFormat="1" applyFont="1" applyFill="1" applyBorder="1" applyAlignment="1">
      <alignment horizontal="left" vertical="center"/>
    </xf>
    <xf numFmtId="49" fontId="9" fillId="0" borderId="36" xfId="0" applyNumberFormat="1" applyFont="1" applyFill="1" applyBorder="1" applyAlignment="1">
      <alignment horizontal="left" vertical="center"/>
    </xf>
    <xf numFmtId="49" fontId="9" fillId="0" borderId="22" xfId="0" applyNumberFormat="1" applyFont="1" applyFill="1" applyBorder="1" applyAlignment="1">
      <alignment horizontal="left" vertical="center"/>
    </xf>
    <xf numFmtId="49" fontId="9" fillId="0" borderId="116" xfId="0" applyNumberFormat="1" applyFont="1" applyFill="1" applyBorder="1" applyAlignment="1">
      <alignment horizontal="left" vertical="center"/>
    </xf>
    <xf numFmtId="49" fontId="9" fillId="0" borderId="99" xfId="0" applyNumberFormat="1" applyFont="1" applyFill="1" applyBorder="1" applyAlignment="1">
      <alignment horizontal="left" vertical="center"/>
    </xf>
    <xf numFmtId="0" fontId="9" fillId="0" borderId="123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129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23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113" xfId="0" applyFont="1" applyFill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right" vertical="center"/>
    </xf>
    <xf numFmtId="0" fontId="8" fillId="3" borderId="40" xfId="0" applyFont="1" applyFill="1" applyBorder="1" applyAlignment="1">
      <alignment horizontal="right" vertical="center"/>
    </xf>
    <xf numFmtId="0" fontId="0" fillId="0" borderId="57" xfId="0" applyNumberFormat="1" applyFont="1" applyFill="1" applyBorder="1" applyAlignment="1">
      <alignment vertical="center"/>
    </xf>
    <xf numFmtId="0" fontId="0" fillId="0" borderId="57" xfId="0" applyNumberFormat="1" applyFont="1" applyFill="1" applyBorder="1" applyAlignment="1">
      <alignment horizontal="center" vertical="center"/>
    </xf>
    <xf numFmtId="0" fontId="0" fillId="0" borderId="67" xfId="0" applyNumberFormat="1" applyFont="1" applyFill="1" applyBorder="1" applyAlignment="1">
      <alignment vertical="center"/>
    </xf>
    <xf numFmtId="0" fontId="0" fillId="3" borderId="38" xfId="0" applyFont="1" applyFill="1" applyBorder="1" applyAlignment="1">
      <alignment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43" xfId="0" applyFont="1" applyFill="1" applyBorder="1" applyAlignment="1">
      <alignment vertical="center"/>
    </xf>
    <xf numFmtId="0" fontId="9" fillId="0" borderId="68" xfId="0" applyNumberFormat="1" applyFont="1" applyFill="1" applyBorder="1" applyAlignment="1">
      <alignment horizontal="right" vertical="center"/>
    </xf>
    <xf numFmtId="0" fontId="0" fillId="0" borderId="65" xfId="0" applyNumberFormat="1" applyFont="1" applyFill="1" applyBorder="1" applyAlignment="1">
      <alignment horizontal="center" vertical="center"/>
    </xf>
    <xf numFmtId="0" fontId="0" fillId="0" borderId="67" xfId="0" applyNumberFormat="1" applyFont="1" applyFill="1" applyBorder="1" applyAlignment="1">
      <alignment horizontal="right" vertical="center"/>
    </xf>
    <xf numFmtId="0" fontId="37" fillId="0" borderId="45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 applyAlignment="1">
      <alignment vertical="center"/>
    </xf>
    <xf numFmtId="49" fontId="9" fillId="47" borderId="120" xfId="0" applyNumberFormat="1" applyFont="1" applyFill="1" applyBorder="1" applyAlignment="1">
      <alignment vertical="center"/>
    </xf>
    <xf numFmtId="0" fontId="8" fillId="47" borderId="114" xfId="0" applyFont="1" applyFill="1" applyBorder="1" applyAlignment="1">
      <alignment horizontal="center" vertical="center"/>
    </xf>
    <xf numFmtId="0" fontId="9" fillId="47" borderId="110" xfId="0" applyFont="1" applyFill="1" applyBorder="1" applyAlignment="1">
      <alignment vertical="center"/>
    </xf>
    <xf numFmtId="0" fontId="16" fillId="0" borderId="65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2" fillId="3" borderId="39" xfId="0" applyFont="1" applyFill="1" applyBorder="1" applyAlignment="1">
      <alignment horizontal="right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right" vertical="center"/>
    </xf>
    <xf numFmtId="0" fontId="14" fillId="0" borderId="57" xfId="0" applyNumberFormat="1" applyFont="1" applyFill="1" applyBorder="1" applyAlignment="1">
      <alignment vertical="center"/>
    </xf>
    <xf numFmtId="0" fontId="18" fillId="0" borderId="57" xfId="0" applyNumberFormat="1" applyFont="1" applyFill="1" applyBorder="1" applyAlignment="1">
      <alignment horizontal="center" vertical="center"/>
    </xf>
    <xf numFmtId="0" fontId="14" fillId="0" borderId="67" xfId="0" applyNumberFormat="1" applyFont="1" applyFill="1" applyBorder="1" applyAlignment="1">
      <alignment vertical="center"/>
    </xf>
    <xf numFmtId="1" fontId="9" fillId="0" borderId="27" xfId="0" applyNumberFormat="1" applyFont="1" applyFill="1" applyBorder="1" applyAlignment="1">
      <alignment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9" fillId="48" borderId="58" xfId="0" applyFont="1" applyFill="1" applyBorder="1" applyAlignment="1">
      <alignment horizontal="center" vertical="center"/>
    </xf>
    <xf numFmtId="0" fontId="9" fillId="48" borderId="125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48" borderId="3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center" vertical="center"/>
    </xf>
    <xf numFmtId="0" fontId="8" fillId="0" borderId="119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9" fillId="48" borderId="121" xfId="0" applyFont="1" applyFill="1" applyBorder="1" applyAlignment="1">
      <alignment horizontal="center" vertical="center" wrapText="1"/>
    </xf>
    <xf numFmtId="0" fontId="9" fillId="48" borderId="100" xfId="0" applyFont="1" applyFill="1" applyBorder="1" applyAlignment="1">
      <alignment horizontal="center" vertical="center" wrapText="1"/>
    </xf>
    <xf numFmtId="0" fontId="9" fillId="48" borderId="62" xfId="0" applyFont="1" applyFill="1" applyBorder="1" applyAlignment="1">
      <alignment horizontal="center" vertical="center" wrapText="1"/>
    </xf>
    <xf numFmtId="0" fontId="9" fillId="48" borderId="101" xfId="0" applyFont="1" applyFill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 wrapText="1"/>
    </xf>
    <xf numFmtId="0" fontId="9" fillId="0" borderId="113" xfId="0" applyFont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 wrapText="1"/>
    </xf>
    <xf numFmtId="0" fontId="9" fillId="0" borderId="108" xfId="0" applyFont="1" applyBorder="1" applyAlignment="1">
      <alignment horizontal="center" vertical="center" wrapText="1"/>
    </xf>
    <xf numFmtId="0" fontId="9" fillId="0" borderId="113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49" fontId="9" fillId="0" borderId="46" xfId="0" applyNumberFormat="1" applyFont="1" applyFill="1" applyBorder="1" applyAlignment="1">
      <alignment horizontal="left" vertical="center"/>
    </xf>
    <xf numFmtId="0" fontId="9" fillId="0" borderId="12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8" fillId="48" borderId="42" xfId="0" applyFont="1" applyFill="1" applyBorder="1" applyAlignment="1">
      <alignment vertical="center" wrapText="1"/>
    </xf>
    <xf numFmtId="0" fontId="6" fillId="48" borderId="39" xfId="0" applyFont="1" applyFill="1" applyBorder="1" applyAlignment="1">
      <alignment vertical="center"/>
    </xf>
    <xf numFmtId="49" fontId="9" fillId="0" borderId="75" xfId="0" applyNumberFormat="1" applyFont="1" applyFill="1" applyBorder="1" applyAlignment="1">
      <alignment horizontal="left" vertical="center"/>
    </xf>
    <xf numFmtId="49" fontId="9" fillId="0" borderId="76" xfId="0" applyNumberFormat="1" applyFont="1" applyFill="1" applyBorder="1" applyAlignment="1">
      <alignment horizontal="left" vertical="center"/>
    </xf>
    <xf numFmtId="0" fontId="9" fillId="0" borderId="7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49" fontId="9" fillId="0" borderId="75" xfId="0" applyNumberFormat="1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9" fillId="0" borderId="79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49" fontId="9" fillId="3" borderId="41" xfId="0" applyNumberFormat="1" applyFont="1" applyFill="1" applyBorder="1" applyAlignment="1">
      <alignment horizontal="left" vertical="center"/>
    </xf>
    <xf numFmtId="0" fontId="0" fillId="3" borderId="40" xfId="0" applyFont="1" applyFill="1" applyBorder="1" applyAlignment="1">
      <alignment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vertical="center"/>
    </xf>
    <xf numFmtId="9" fontId="11" fillId="0" borderId="0" xfId="357" applyFont="1" applyAlignment="1">
      <alignment horizontal="center" vertical="center"/>
    </xf>
    <xf numFmtId="9" fontId="17" fillId="0" borderId="0" xfId="357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3" borderId="40" xfId="0" applyFont="1" applyFill="1" applyBorder="1" applyAlignment="1">
      <alignment vertical="center"/>
    </xf>
  </cellXfs>
  <cellStyles count="711">
    <cellStyle name="20% - 1. jelölőszín" xfId="676" builtinId="30" customBuiltin="1"/>
    <cellStyle name="20% - 2. jelölőszín" xfId="679" builtinId="34" customBuiltin="1"/>
    <cellStyle name="20% - 3. jelölőszín" xfId="682" builtinId="38" customBuiltin="1"/>
    <cellStyle name="20% - 4. jelölőszín" xfId="685" builtinId="42" customBuiltin="1"/>
    <cellStyle name="20% - 5. jelölőszín" xfId="688" builtinId="46" customBuiltin="1"/>
    <cellStyle name="20% - 6. jelölőszín" xfId="691" builtinId="50" customBuiltin="1"/>
    <cellStyle name="40% - 1. jelölőszín" xfId="677" builtinId="31" customBuiltin="1"/>
    <cellStyle name="40% - 2. jelölőszín" xfId="680" builtinId="35" customBuiltin="1"/>
    <cellStyle name="40% - 3. jelölőszín" xfId="683" builtinId="39" customBuiltin="1"/>
    <cellStyle name="40% - 4. jelölőszín" xfId="686" builtinId="43" customBuiltin="1"/>
    <cellStyle name="40% - 5. jelölőszín" xfId="689" builtinId="47" customBuiltin="1"/>
    <cellStyle name="40% - 6. jelölőszín" xfId="692" builtinId="51" customBuiltin="1"/>
    <cellStyle name="60% - 1. jelölőszín" xfId="678" builtinId="32" customBuiltin="1"/>
    <cellStyle name="60% - 2. jelölőszín" xfId="681" builtinId="36" customBuiltin="1"/>
    <cellStyle name="60% - 3. jelölőszín" xfId="684" builtinId="40" customBuiltin="1"/>
    <cellStyle name="60% - 4. jelölőszín" xfId="687" builtinId="44" customBuiltin="1"/>
    <cellStyle name="60% - 5. jelölőszín" xfId="690" builtinId="48" customBuiltin="1"/>
    <cellStyle name="60% - 6. jelölőszín" xfId="693" builtinId="52" customBuiltin="1"/>
    <cellStyle name="Accent1" xfId="1" xr:uid="{00000000-0005-0000-0000-000012000000}"/>
    <cellStyle name="Accent1 - 20%" xfId="2" xr:uid="{00000000-0005-0000-0000-000013000000}"/>
    <cellStyle name="Accent1 - 20% 2" xfId="61" xr:uid="{00000000-0005-0000-0000-000014000000}"/>
    <cellStyle name="Accent1 - 20% 2 2" xfId="134" xr:uid="{00000000-0005-0000-0000-000015000000}"/>
    <cellStyle name="Accent1 - 20% 2 2 2" xfId="287" xr:uid="{00000000-0005-0000-0000-000016000000}"/>
    <cellStyle name="Accent1 - 20% 2 2 2 2" xfId="600" xr:uid="{00000000-0005-0000-0000-000017000000}"/>
    <cellStyle name="Accent1 - 20% 2 2 3" xfId="447" xr:uid="{00000000-0005-0000-0000-000018000000}"/>
    <cellStyle name="Accent1 - 20% 2 3" xfId="216" xr:uid="{00000000-0005-0000-0000-000019000000}"/>
    <cellStyle name="Accent1 - 20% 2 3 2" xfId="529" xr:uid="{00000000-0005-0000-0000-00001A000000}"/>
    <cellStyle name="Accent1 - 20% 2 4" xfId="376" xr:uid="{00000000-0005-0000-0000-00001B000000}"/>
    <cellStyle name="Accent1 - 20% 3" xfId="111" xr:uid="{00000000-0005-0000-0000-00001C000000}"/>
    <cellStyle name="Accent1 - 20% 3 2" xfId="264" xr:uid="{00000000-0005-0000-0000-00001D000000}"/>
    <cellStyle name="Accent1 - 20% 3 2 2" xfId="577" xr:uid="{00000000-0005-0000-0000-00001E000000}"/>
    <cellStyle name="Accent1 - 20% 3 3" xfId="424" xr:uid="{00000000-0005-0000-0000-00001F000000}"/>
    <cellStyle name="Accent1 - 20% 4" xfId="204" xr:uid="{00000000-0005-0000-0000-000020000000}"/>
    <cellStyle name="Accent1 - 20% 4 2" xfId="517" xr:uid="{00000000-0005-0000-0000-000021000000}"/>
    <cellStyle name="Accent1 - 20% 5" xfId="359" xr:uid="{00000000-0005-0000-0000-000022000000}"/>
    <cellStyle name="Accent1 - 40%" xfId="3" xr:uid="{00000000-0005-0000-0000-000023000000}"/>
    <cellStyle name="Accent1 - 40% 2" xfId="62" xr:uid="{00000000-0005-0000-0000-000024000000}"/>
    <cellStyle name="Accent1 - 40% 2 2" xfId="135" xr:uid="{00000000-0005-0000-0000-000025000000}"/>
    <cellStyle name="Accent1 - 40% 2 2 2" xfId="288" xr:uid="{00000000-0005-0000-0000-000026000000}"/>
    <cellStyle name="Accent1 - 40% 2 2 2 2" xfId="601" xr:uid="{00000000-0005-0000-0000-000027000000}"/>
    <cellStyle name="Accent1 - 40% 2 2 3" xfId="448" xr:uid="{00000000-0005-0000-0000-000028000000}"/>
    <cellStyle name="Accent1 - 40% 2 3" xfId="217" xr:uid="{00000000-0005-0000-0000-000029000000}"/>
    <cellStyle name="Accent1 - 40% 2 3 2" xfId="530" xr:uid="{00000000-0005-0000-0000-00002A000000}"/>
    <cellStyle name="Accent1 - 40% 2 4" xfId="377" xr:uid="{00000000-0005-0000-0000-00002B000000}"/>
    <cellStyle name="Accent1 - 40% 3" xfId="112" xr:uid="{00000000-0005-0000-0000-00002C000000}"/>
    <cellStyle name="Accent1 - 40% 3 2" xfId="265" xr:uid="{00000000-0005-0000-0000-00002D000000}"/>
    <cellStyle name="Accent1 - 40% 3 2 2" xfId="578" xr:uid="{00000000-0005-0000-0000-00002E000000}"/>
    <cellStyle name="Accent1 - 40% 3 3" xfId="425" xr:uid="{00000000-0005-0000-0000-00002F000000}"/>
    <cellStyle name="Accent1 - 40% 4" xfId="205" xr:uid="{00000000-0005-0000-0000-000030000000}"/>
    <cellStyle name="Accent1 - 40% 4 2" xfId="518" xr:uid="{00000000-0005-0000-0000-000031000000}"/>
    <cellStyle name="Accent1 - 40% 5" xfId="360" xr:uid="{00000000-0005-0000-0000-000032000000}"/>
    <cellStyle name="Accent1 - 60%" xfId="4" xr:uid="{00000000-0005-0000-0000-000033000000}"/>
    <cellStyle name="Accent1 2" xfId="83" hidden="1" xr:uid="{00000000-0005-0000-0000-000034000000}"/>
    <cellStyle name="Accent1 2" xfId="97" hidden="1" xr:uid="{00000000-0005-0000-0000-000035000000}"/>
    <cellStyle name="Accent1 2" xfId="105" hidden="1" xr:uid="{00000000-0005-0000-0000-000036000000}"/>
    <cellStyle name="Accent1 2" xfId="155" hidden="1" xr:uid="{00000000-0005-0000-0000-000037000000}"/>
    <cellStyle name="Accent1 2" xfId="168" hidden="1" xr:uid="{00000000-0005-0000-0000-000038000000}"/>
    <cellStyle name="Accent1 2" xfId="176" hidden="1" xr:uid="{00000000-0005-0000-0000-000039000000}"/>
    <cellStyle name="Accent1 2" xfId="128" hidden="1" xr:uid="{00000000-0005-0000-0000-00003A000000}"/>
    <cellStyle name="Accent1 2" xfId="191" hidden="1" xr:uid="{00000000-0005-0000-0000-00003B000000}"/>
    <cellStyle name="Accent1 2" xfId="198" hidden="1" xr:uid="{00000000-0005-0000-0000-00003C000000}"/>
    <cellStyle name="Accent1 2" xfId="237" hidden="1" xr:uid="{00000000-0005-0000-0000-00003D000000}"/>
    <cellStyle name="Accent1 2" xfId="250" hidden="1" xr:uid="{00000000-0005-0000-0000-00003E000000}"/>
    <cellStyle name="Accent1 2" xfId="258" hidden="1" xr:uid="{00000000-0005-0000-0000-00003F000000}"/>
    <cellStyle name="Accent1 2" xfId="308" hidden="1" xr:uid="{00000000-0005-0000-0000-000040000000}"/>
    <cellStyle name="Accent1 2" xfId="321" hidden="1" xr:uid="{00000000-0005-0000-0000-000041000000}"/>
    <cellStyle name="Accent1 2" xfId="329" hidden="1" xr:uid="{00000000-0005-0000-0000-000042000000}"/>
    <cellStyle name="Accent1 2" xfId="281" hidden="1" xr:uid="{00000000-0005-0000-0000-000043000000}"/>
    <cellStyle name="Accent1 2" xfId="344" hidden="1" xr:uid="{00000000-0005-0000-0000-000044000000}"/>
    <cellStyle name="Accent1 2" xfId="351" hidden="1" xr:uid="{00000000-0005-0000-0000-000045000000}"/>
    <cellStyle name="Accent1 2" xfId="397" hidden="1" xr:uid="{00000000-0005-0000-0000-000046000000}"/>
    <cellStyle name="Accent1 2" xfId="410" hidden="1" xr:uid="{00000000-0005-0000-0000-000047000000}"/>
    <cellStyle name="Accent1 2" xfId="418" hidden="1" xr:uid="{00000000-0005-0000-0000-000048000000}"/>
    <cellStyle name="Accent1 2" xfId="468" hidden="1" xr:uid="{00000000-0005-0000-0000-000049000000}"/>
    <cellStyle name="Accent1 2" xfId="481" hidden="1" xr:uid="{00000000-0005-0000-0000-00004A000000}"/>
    <cellStyle name="Accent1 2" xfId="489" hidden="1" xr:uid="{00000000-0005-0000-0000-00004B000000}"/>
    <cellStyle name="Accent1 2" xfId="441" hidden="1" xr:uid="{00000000-0005-0000-0000-00004C000000}"/>
    <cellStyle name="Accent1 2" xfId="504" hidden="1" xr:uid="{00000000-0005-0000-0000-00004D000000}"/>
    <cellStyle name="Accent1 2" xfId="511" hidden="1" xr:uid="{00000000-0005-0000-0000-00004E000000}"/>
    <cellStyle name="Accent1 2" xfId="550" hidden="1" xr:uid="{00000000-0005-0000-0000-00004F000000}"/>
    <cellStyle name="Accent1 2" xfId="563" hidden="1" xr:uid="{00000000-0005-0000-0000-000050000000}"/>
    <cellStyle name="Accent1 2" xfId="571" hidden="1" xr:uid="{00000000-0005-0000-0000-000051000000}"/>
    <cellStyle name="Accent1 2" xfId="621" hidden="1" xr:uid="{00000000-0005-0000-0000-000052000000}"/>
    <cellStyle name="Accent1 2" xfId="634" hidden="1" xr:uid="{00000000-0005-0000-0000-000053000000}"/>
    <cellStyle name="Accent1 2" xfId="642" hidden="1" xr:uid="{00000000-0005-0000-0000-000054000000}"/>
    <cellStyle name="Accent1 2" xfId="594" hidden="1" xr:uid="{00000000-0005-0000-0000-000055000000}"/>
    <cellStyle name="Accent1 2" xfId="657" hidden="1" xr:uid="{00000000-0005-0000-0000-000056000000}"/>
    <cellStyle name="Accent1 2" xfId="664" hidden="1" xr:uid="{00000000-0005-0000-0000-000057000000}"/>
    <cellStyle name="Accent2" xfId="5" xr:uid="{00000000-0005-0000-0000-000058000000}"/>
    <cellStyle name="Accent2 - 20%" xfId="6" xr:uid="{00000000-0005-0000-0000-000059000000}"/>
    <cellStyle name="Accent2 - 20% 2" xfId="63" xr:uid="{00000000-0005-0000-0000-00005A000000}"/>
    <cellStyle name="Accent2 - 20% 2 2" xfId="136" xr:uid="{00000000-0005-0000-0000-00005B000000}"/>
    <cellStyle name="Accent2 - 20% 2 2 2" xfId="289" xr:uid="{00000000-0005-0000-0000-00005C000000}"/>
    <cellStyle name="Accent2 - 20% 2 2 2 2" xfId="602" xr:uid="{00000000-0005-0000-0000-00005D000000}"/>
    <cellStyle name="Accent2 - 20% 2 2 3" xfId="449" xr:uid="{00000000-0005-0000-0000-00005E000000}"/>
    <cellStyle name="Accent2 - 20% 2 3" xfId="218" xr:uid="{00000000-0005-0000-0000-00005F000000}"/>
    <cellStyle name="Accent2 - 20% 2 3 2" xfId="531" xr:uid="{00000000-0005-0000-0000-000060000000}"/>
    <cellStyle name="Accent2 - 20% 2 4" xfId="378" xr:uid="{00000000-0005-0000-0000-000061000000}"/>
    <cellStyle name="Accent2 - 20% 3" xfId="113" xr:uid="{00000000-0005-0000-0000-000062000000}"/>
    <cellStyle name="Accent2 - 20% 3 2" xfId="266" xr:uid="{00000000-0005-0000-0000-000063000000}"/>
    <cellStyle name="Accent2 - 20% 3 2 2" xfId="579" xr:uid="{00000000-0005-0000-0000-000064000000}"/>
    <cellStyle name="Accent2 - 20% 3 3" xfId="426" xr:uid="{00000000-0005-0000-0000-000065000000}"/>
    <cellStyle name="Accent2 - 20% 4" xfId="206" xr:uid="{00000000-0005-0000-0000-000066000000}"/>
    <cellStyle name="Accent2 - 20% 4 2" xfId="519" xr:uid="{00000000-0005-0000-0000-000067000000}"/>
    <cellStyle name="Accent2 - 20% 5" xfId="361" xr:uid="{00000000-0005-0000-0000-000068000000}"/>
    <cellStyle name="Accent2 - 40%" xfId="7" xr:uid="{00000000-0005-0000-0000-000069000000}"/>
    <cellStyle name="Accent2 - 40% 2" xfId="64" xr:uid="{00000000-0005-0000-0000-00006A000000}"/>
    <cellStyle name="Accent2 - 40% 2 2" xfId="137" xr:uid="{00000000-0005-0000-0000-00006B000000}"/>
    <cellStyle name="Accent2 - 40% 2 2 2" xfId="290" xr:uid="{00000000-0005-0000-0000-00006C000000}"/>
    <cellStyle name="Accent2 - 40% 2 2 2 2" xfId="603" xr:uid="{00000000-0005-0000-0000-00006D000000}"/>
    <cellStyle name="Accent2 - 40% 2 2 3" xfId="450" xr:uid="{00000000-0005-0000-0000-00006E000000}"/>
    <cellStyle name="Accent2 - 40% 2 3" xfId="219" xr:uid="{00000000-0005-0000-0000-00006F000000}"/>
    <cellStyle name="Accent2 - 40% 2 3 2" xfId="532" xr:uid="{00000000-0005-0000-0000-000070000000}"/>
    <cellStyle name="Accent2 - 40% 2 4" xfId="379" xr:uid="{00000000-0005-0000-0000-000071000000}"/>
    <cellStyle name="Accent2 - 40% 3" xfId="114" xr:uid="{00000000-0005-0000-0000-000072000000}"/>
    <cellStyle name="Accent2 - 40% 3 2" xfId="267" xr:uid="{00000000-0005-0000-0000-000073000000}"/>
    <cellStyle name="Accent2 - 40% 3 2 2" xfId="580" xr:uid="{00000000-0005-0000-0000-000074000000}"/>
    <cellStyle name="Accent2 - 40% 3 3" xfId="427" xr:uid="{00000000-0005-0000-0000-000075000000}"/>
    <cellStyle name="Accent2 - 40% 4" xfId="207" xr:uid="{00000000-0005-0000-0000-000076000000}"/>
    <cellStyle name="Accent2 - 40% 4 2" xfId="520" xr:uid="{00000000-0005-0000-0000-000077000000}"/>
    <cellStyle name="Accent2 - 40% 5" xfId="362" xr:uid="{00000000-0005-0000-0000-000078000000}"/>
    <cellStyle name="Accent2 - 60%" xfId="8" xr:uid="{00000000-0005-0000-0000-000079000000}"/>
    <cellStyle name="Accent2 2" xfId="84" hidden="1" xr:uid="{00000000-0005-0000-0000-00007A000000}"/>
    <cellStyle name="Accent2 2" xfId="98" hidden="1" xr:uid="{00000000-0005-0000-0000-00007B000000}"/>
    <cellStyle name="Accent2 2" xfId="106" hidden="1" xr:uid="{00000000-0005-0000-0000-00007C000000}"/>
    <cellStyle name="Accent2 2" xfId="156" hidden="1" xr:uid="{00000000-0005-0000-0000-00007D000000}"/>
    <cellStyle name="Accent2 2" xfId="169" hidden="1" xr:uid="{00000000-0005-0000-0000-00007E000000}"/>
    <cellStyle name="Accent2 2" xfId="177" hidden="1" xr:uid="{00000000-0005-0000-0000-00007F000000}"/>
    <cellStyle name="Accent2 2" xfId="129" hidden="1" xr:uid="{00000000-0005-0000-0000-000080000000}"/>
    <cellStyle name="Accent2 2" xfId="192" hidden="1" xr:uid="{00000000-0005-0000-0000-000081000000}"/>
    <cellStyle name="Accent2 2" xfId="199" hidden="1" xr:uid="{00000000-0005-0000-0000-000082000000}"/>
    <cellStyle name="Accent2 2" xfId="238" hidden="1" xr:uid="{00000000-0005-0000-0000-000083000000}"/>
    <cellStyle name="Accent2 2" xfId="251" hidden="1" xr:uid="{00000000-0005-0000-0000-000084000000}"/>
    <cellStyle name="Accent2 2" xfId="259" hidden="1" xr:uid="{00000000-0005-0000-0000-000085000000}"/>
    <cellStyle name="Accent2 2" xfId="309" hidden="1" xr:uid="{00000000-0005-0000-0000-000086000000}"/>
    <cellStyle name="Accent2 2" xfId="322" hidden="1" xr:uid="{00000000-0005-0000-0000-000087000000}"/>
    <cellStyle name="Accent2 2" xfId="330" hidden="1" xr:uid="{00000000-0005-0000-0000-000088000000}"/>
    <cellStyle name="Accent2 2" xfId="282" hidden="1" xr:uid="{00000000-0005-0000-0000-000089000000}"/>
    <cellStyle name="Accent2 2" xfId="345" hidden="1" xr:uid="{00000000-0005-0000-0000-00008A000000}"/>
    <cellStyle name="Accent2 2" xfId="352" hidden="1" xr:uid="{00000000-0005-0000-0000-00008B000000}"/>
    <cellStyle name="Accent2 2" xfId="398" hidden="1" xr:uid="{00000000-0005-0000-0000-00008C000000}"/>
    <cellStyle name="Accent2 2" xfId="411" hidden="1" xr:uid="{00000000-0005-0000-0000-00008D000000}"/>
    <cellStyle name="Accent2 2" xfId="419" hidden="1" xr:uid="{00000000-0005-0000-0000-00008E000000}"/>
    <cellStyle name="Accent2 2" xfId="469" hidden="1" xr:uid="{00000000-0005-0000-0000-00008F000000}"/>
    <cellStyle name="Accent2 2" xfId="482" hidden="1" xr:uid="{00000000-0005-0000-0000-000090000000}"/>
    <cellStyle name="Accent2 2" xfId="490" hidden="1" xr:uid="{00000000-0005-0000-0000-000091000000}"/>
    <cellStyle name="Accent2 2" xfId="442" hidden="1" xr:uid="{00000000-0005-0000-0000-000092000000}"/>
    <cellStyle name="Accent2 2" xfId="505" hidden="1" xr:uid="{00000000-0005-0000-0000-000093000000}"/>
    <cellStyle name="Accent2 2" xfId="512" hidden="1" xr:uid="{00000000-0005-0000-0000-000094000000}"/>
    <cellStyle name="Accent2 2" xfId="551" hidden="1" xr:uid="{00000000-0005-0000-0000-000095000000}"/>
    <cellStyle name="Accent2 2" xfId="564" hidden="1" xr:uid="{00000000-0005-0000-0000-000096000000}"/>
    <cellStyle name="Accent2 2" xfId="572" hidden="1" xr:uid="{00000000-0005-0000-0000-000097000000}"/>
    <cellStyle name="Accent2 2" xfId="622" hidden="1" xr:uid="{00000000-0005-0000-0000-000098000000}"/>
    <cellStyle name="Accent2 2" xfId="635" hidden="1" xr:uid="{00000000-0005-0000-0000-000099000000}"/>
    <cellStyle name="Accent2 2" xfId="643" hidden="1" xr:uid="{00000000-0005-0000-0000-00009A000000}"/>
    <cellStyle name="Accent2 2" xfId="595" hidden="1" xr:uid="{00000000-0005-0000-0000-00009B000000}"/>
    <cellStyle name="Accent2 2" xfId="658" hidden="1" xr:uid="{00000000-0005-0000-0000-00009C000000}"/>
    <cellStyle name="Accent2 2" xfId="665" hidden="1" xr:uid="{00000000-0005-0000-0000-00009D000000}"/>
    <cellStyle name="Accent3" xfId="9" xr:uid="{00000000-0005-0000-0000-00009E000000}"/>
    <cellStyle name="Accent3 - 20%" xfId="10" xr:uid="{00000000-0005-0000-0000-00009F000000}"/>
    <cellStyle name="Accent3 - 20% 2" xfId="65" xr:uid="{00000000-0005-0000-0000-0000A0000000}"/>
    <cellStyle name="Accent3 - 20% 2 2" xfId="138" xr:uid="{00000000-0005-0000-0000-0000A1000000}"/>
    <cellStyle name="Accent3 - 20% 2 2 2" xfId="291" xr:uid="{00000000-0005-0000-0000-0000A2000000}"/>
    <cellStyle name="Accent3 - 20% 2 2 2 2" xfId="604" xr:uid="{00000000-0005-0000-0000-0000A3000000}"/>
    <cellStyle name="Accent3 - 20% 2 2 3" xfId="451" xr:uid="{00000000-0005-0000-0000-0000A4000000}"/>
    <cellStyle name="Accent3 - 20% 2 3" xfId="220" xr:uid="{00000000-0005-0000-0000-0000A5000000}"/>
    <cellStyle name="Accent3 - 20% 2 3 2" xfId="533" xr:uid="{00000000-0005-0000-0000-0000A6000000}"/>
    <cellStyle name="Accent3 - 20% 2 4" xfId="380" xr:uid="{00000000-0005-0000-0000-0000A7000000}"/>
    <cellStyle name="Accent3 - 20% 3" xfId="115" xr:uid="{00000000-0005-0000-0000-0000A8000000}"/>
    <cellStyle name="Accent3 - 20% 3 2" xfId="268" xr:uid="{00000000-0005-0000-0000-0000A9000000}"/>
    <cellStyle name="Accent3 - 20% 3 2 2" xfId="581" xr:uid="{00000000-0005-0000-0000-0000AA000000}"/>
    <cellStyle name="Accent3 - 20% 3 3" xfId="428" xr:uid="{00000000-0005-0000-0000-0000AB000000}"/>
    <cellStyle name="Accent3 - 20% 4" xfId="208" xr:uid="{00000000-0005-0000-0000-0000AC000000}"/>
    <cellStyle name="Accent3 - 20% 4 2" xfId="521" xr:uid="{00000000-0005-0000-0000-0000AD000000}"/>
    <cellStyle name="Accent3 - 20% 5" xfId="363" xr:uid="{00000000-0005-0000-0000-0000AE000000}"/>
    <cellStyle name="Accent3 - 40%" xfId="11" xr:uid="{00000000-0005-0000-0000-0000AF000000}"/>
    <cellStyle name="Accent3 - 40% 2" xfId="91" xr:uid="{00000000-0005-0000-0000-0000B0000000}"/>
    <cellStyle name="Accent3 - 40% 2 2" xfId="162" xr:uid="{00000000-0005-0000-0000-0000B1000000}"/>
    <cellStyle name="Accent3 - 40% 2 2 2" xfId="315" xr:uid="{00000000-0005-0000-0000-0000B2000000}"/>
    <cellStyle name="Accent3 - 40% 2 2 2 2" xfId="628" xr:uid="{00000000-0005-0000-0000-0000B3000000}"/>
    <cellStyle name="Accent3 - 40% 2 2 3" xfId="475" xr:uid="{00000000-0005-0000-0000-0000B4000000}"/>
    <cellStyle name="Accent3 - 40% 2 3" xfId="244" xr:uid="{00000000-0005-0000-0000-0000B5000000}"/>
    <cellStyle name="Accent3 - 40% 2 3 2" xfId="557" xr:uid="{00000000-0005-0000-0000-0000B6000000}"/>
    <cellStyle name="Accent3 - 40% 2 4" xfId="404" xr:uid="{00000000-0005-0000-0000-0000B7000000}"/>
    <cellStyle name="Accent3 - 40% 3" xfId="66" xr:uid="{00000000-0005-0000-0000-0000B8000000}"/>
    <cellStyle name="Accent3 - 40% 3 2" xfId="139" xr:uid="{00000000-0005-0000-0000-0000B9000000}"/>
    <cellStyle name="Accent3 - 40% 3 2 2" xfId="292" xr:uid="{00000000-0005-0000-0000-0000BA000000}"/>
    <cellStyle name="Accent3 - 40% 3 2 2 2" xfId="605" xr:uid="{00000000-0005-0000-0000-0000BB000000}"/>
    <cellStyle name="Accent3 - 40% 3 2 3" xfId="452" xr:uid="{00000000-0005-0000-0000-0000BC000000}"/>
    <cellStyle name="Accent3 - 40% 3 3" xfId="221" xr:uid="{00000000-0005-0000-0000-0000BD000000}"/>
    <cellStyle name="Accent3 - 40% 3 3 2" xfId="534" xr:uid="{00000000-0005-0000-0000-0000BE000000}"/>
    <cellStyle name="Accent3 - 40% 3 4" xfId="381" xr:uid="{00000000-0005-0000-0000-0000BF000000}"/>
    <cellStyle name="Accent3 - 40% 4" xfId="116" xr:uid="{00000000-0005-0000-0000-0000C0000000}"/>
    <cellStyle name="Accent3 - 40% 4 2" xfId="269" xr:uid="{00000000-0005-0000-0000-0000C1000000}"/>
    <cellStyle name="Accent3 - 40% 4 2 2" xfId="582" xr:uid="{00000000-0005-0000-0000-0000C2000000}"/>
    <cellStyle name="Accent3 - 40% 4 3" xfId="429" xr:uid="{00000000-0005-0000-0000-0000C3000000}"/>
    <cellStyle name="Accent3 - 40% 5" xfId="209" xr:uid="{00000000-0005-0000-0000-0000C4000000}"/>
    <cellStyle name="Accent3 - 40% 5 2" xfId="522" xr:uid="{00000000-0005-0000-0000-0000C5000000}"/>
    <cellStyle name="Accent3 - 40% 6" xfId="364" xr:uid="{00000000-0005-0000-0000-0000C6000000}"/>
    <cellStyle name="Accent3 - 60%" xfId="12" xr:uid="{00000000-0005-0000-0000-0000C7000000}"/>
    <cellStyle name="Accent3 2" xfId="85" hidden="1" xr:uid="{00000000-0005-0000-0000-0000C8000000}"/>
    <cellStyle name="Accent3 2" xfId="99" hidden="1" xr:uid="{00000000-0005-0000-0000-0000C9000000}"/>
    <cellStyle name="Accent3 2" xfId="107" hidden="1" xr:uid="{00000000-0005-0000-0000-0000CA000000}"/>
    <cellStyle name="Accent3 2" xfId="157" hidden="1" xr:uid="{00000000-0005-0000-0000-0000CB000000}"/>
    <cellStyle name="Accent3 2" xfId="170" hidden="1" xr:uid="{00000000-0005-0000-0000-0000CC000000}"/>
    <cellStyle name="Accent3 2" xfId="178" hidden="1" xr:uid="{00000000-0005-0000-0000-0000CD000000}"/>
    <cellStyle name="Accent3 2" xfId="130" hidden="1" xr:uid="{00000000-0005-0000-0000-0000CE000000}"/>
    <cellStyle name="Accent3 2" xfId="193" hidden="1" xr:uid="{00000000-0005-0000-0000-0000CF000000}"/>
    <cellStyle name="Accent3 2" xfId="200" hidden="1" xr:uid="{00000000-0005-0000-0000-0000D0000000}"/>
    <cellStyle name="Accent3 2" xfId="239" hidden="1" xr:uid="{00000000-0005-0000-0000-0000D1000000}"/>
    <cellStyle name="Accent3 2" xfId="252" hidden="1" xr:uid="{00000000-0005-0000-0000-0000D2000000}"/>
    <cellStyle name="Accent3 2" xfId="260" hidden="1" xr:uid="{00000000-0005-0000-0000-0000D3000000}"/>
    <cellStyle name="Accent3 2" xfId="310" hidden="1" xr:uid="{00000000-0005-0000-0000-0000D4000000}"/>
    <cellStyle name="Accent3 2" xfId="323" hidden="1" xr:uid="{00000000-0005-0000-0000-0000D5000000}"/>
    <cellStyle name="Accent3 2" xfId="331" hidden="1" xr:uid="{00000000-0005-0000-0000-0000D6000000}"/>
    <cellStyle name="Accent3 2" xfId="283" hidden="1" xr:uid="{00000000-0005-0000-0000-0000D7000000}"/>
    <cellStyle name="Accent3 2" xfId="346" hidden="1" xr:uid="{00000000-0005-0000-0000-0000D8000000}"/>
    <cellStyle name="Accent3 2" xfId="353" hidden="1" xr:uid="{00000000-0005-0000-0000-0000D9000000}"/>
    <cellStyle name="Accent3 2" xfId="399" hidden="1" xr:uid="{00000000-0005-0000-0000-0000DA000000}"/>
    <cellStyle name="Accent3 2" xfId="412" hidden="1" xr:uid="{00000000-0005-0000-0000-0000DB000000}"/>
    <cellStyle name="Accent3 2" xfId="420" hidden="1" xr:uid="{00000000-0005-0000-0000-0000DC000000}"/>
    <cellStyle name="Accent3 2" xfId="470" hidden="1" xr:uid="{00000000-0005-0000-0000-0000DD000000}"/>
    <cellStyle name="Accent3 2" xfId="483" hidden="1" xr:uid="{00000000-0005-0000-0000-0000DE000000}"/>
    <cellStyle name="Accent3 2" xfId="491" hidden="1" xr:uid="{00000000-0005-0000-0000-0000DF000000}"/>
    <cellStyle name="Accent3 2" xfId="443" hidden="1" xr:uid="{00000000-0005-0000-0000-0000E0000000}"/>
    <cellStyle name="Accent3 2" xfId="506" hidden="1" xr:uid="{00000000-0005-0000-0000-0000E1000000}"/>
    <cellStyle name="Accent3 2" xfId="513" hidden="1" xr:uid="{00000000-0005-0000-0000-0000E2000000}"/>
    <cellStyle name="Accent3 2" xfId="552" hidden="1" xr:uid="{00000000-0005-0000-0000-0000E3000000}"/>
    <cellStyle name="Accent3 2" xfId="565" hidden="1" xr:uid="{00000000-0005-0000-0000-0000E4000000}"/>
    <cellStyle name="Accent3 2" xfId="573" hidden="1" xr:uid="{00000000-0005-0000-0000-0000E5000000}"/>
    <cellStyle name="Accent3 2" xfId="623" hidden="1" xr:uid="{00000000-0005-0000-0000-0000E6000000}"/>
    <cellStyle name="Accent3 2" xfId="636" hidden="1" xr:uid="{00000000-0005-0000-0000-0000E7000000}"/>
    <cellStyle name="Accent3 2" xfId="644" hidden="1" xr:uid="{00000000-0005-0000-0000-0000E8000000}"/>
    <cellStyle name="Accent3 2" xfId="596" hidden="1" xr:uid="{00000000-0005-0000-0000-0000E9000000}"/>
    <cellStyle name="Accent3 2" xfId="659" hidden="1" xr:uid="{00000000-0005-0000-0000-0000EA000000}"/>
    <cellStyle name="Accent3 2" xfId="666" hidden="1" xr:uid="{00000000-0005-0000-0000-0000EB000000}"/>
    <cellStyle name="Accent4" xfId="13" xr:uid="{00000000-0005-0000-0000-0000EC000000}"/>
    <cellStyle name="Accent4 - 20%" xfId="14" xr:uid="{00000000-0005-0000-0000-0000ED000000}"/>
    <cellStyle name="Accent4 - 20% 2" xfId="67" xr:uid="{00000000-0005-0000-0000-0000EE000000}"/>
    <cellStyle name="Accent4 - 20% 2 2" xfId="140" xr:uid="{00000000-0005-0000-0000-0000EF000000}"/>
    <cellStyle name="Accent4 - 20% 2 2 2" xfId="293" xr:uid="{00000000-0005-0000-0000-0000F0000000}"/>
    <cellStyle name="Accent4 - 20% 2 2 2 2" xfId="606" xr:uid="{00000000-0005-0000-0000-0000F1000000}"/>
    <cellStyle name="Accent4 - 20% 2 2 3" xfId="453" xr:uid="{00000000-0005-0000-0000-0000F2000000}"/>
    <cellStyle name="Accent4 - 20% 2 3" xfId="222" xr:uid="{00000000-0005-0000-0000-0000F3000000}"/>
    <cellStyle name="Accent4 - 20% 2 3 2" xfId="535" xr:uid="{00000000-0005-0000-0000-0000F4000000}"/>
    <cellStyle name="Accent4 - 20% 2 4" xfId="382" xr:uid="{00000000-0005-0000-0000-0000F5000000}"/>
    <cellStyle name="Accent4 - 20% 3" xfId="117" xr:uid="{00000000-0005-0000-0000-0000F6000000}"/>
    <cellStyle name="Accent4 - 20% 3 2" xfId="270" xr:uid="{00000000-0005-0000-0000-0000F7000000}"/>
    <cellStyle name="Accent4 - 20% 3 2 2" xfId="583" xr:uid="{00000000-0005-0000-0000-0000F8000000}"/>
    <cellStyle name="Accent4 - 20% 3 3" xfId="430" xr:uid="{00000000-0005-0000-0000-0000F9000000}"/>
    <cellStyle name="Accent4 - 20% 4" xfId="210" xr:uid="{00000000-0005-0000-0000-0000FA000000}"/>
    <cellStyle name="Accent4 - 20% 4 2" xfId="523" xr:uid="{00000000-0005-0000-0000-0000FB000000}"/>
    <cellStyle name="Accent4 - 20% 5" xfId="365" xr:uid="{00000000-0005-0000-0000-0000FC000000}"/>
    <cellStyle name="Accent4 - 40%" xfId="15" xr:uid="{00000000-0005-0000-0000-0000FD000000}"/>
    <cellStyle name="Accent4 - 40% 2" xfId="68" xr:uid="{00000000-0005-0000-0000-0000FE000000}"/>
    <cellStyle name="Accent4 - 40% 2 2" xfId="141" xr:uid="{00000000-0005-0000-0000-0000FF000000}"/>
    <cellStyle name="Accent4 - 40% 2 2 2" xfId="294" xr:uid="{00000000-0005-0000-0000-000000010000}"/>
    <cellStyle name="Accent4 - 40% 2 2 2 2" xfId="607" xr:uid="{00000000-0005-0000-0000-000001010000}"/>
    <cellStyle name="Accent4 - 40% 2 2 3" xfId="454" xr:uid="{00000000-0005-0000-0000-000002010000}"/>
    <cellStyle name="Accent4 - 40% 2 3" xfId="223" xr:uid="{00000000-0005-0000-0000-000003010000}"/>
    <cellStyle name="Accent4 - 40% 2 3 2" xfId="536" xr:uid="{00000000-0005-0000-0000-000004010000}"/>
    <cellStyle name="Accent4 - 40% 2 4" xfId="383" xr:uid="{00000000-0005-0000-0000-000005010000}"/>
    <cellStyle name="Accent4 - 40% 3" xfId="118" xr:uid="{00000000-0005-0000-0000-000006010000}"/>
    <cellStyle name="Accent4 - 40% 3 2" xfId="271" xr:uid="{00000000-0005-0000-0000-000007010000}"/>
    <cellStyle name="Accent4 - 40% 3 2 2" xfId="584" xr:uid="{00000000-0005-0000-0000-000008010000}"/>
    <cellStyle name="Accent4 - 40% 3 3" xfId="431" xr:uid="{00000000-0005-0000-0000-000009010000}"/>
    <cellStyle name="Accent4 - 40% 4" xfId="211" xr:uid="{00000000-0005-0000-0000-00000A010000}"/>
    <cellStyle name="Accent4 - 40% 4 2" xfId="524" xr:uid="{00000000-0005-0000-0000-00000B010000}"/>
    <cellStyle name="Accent4 - 40% 5" xfId="366" xr:uid="{00000000-0005-0000-0000-00000C010000}"/>
    <cellStyle name="Accent4 - 60%" xfId="16" xr:uid="{00000000-0005-0000-0000-00000D010000}"/>
    <cellStyle name="Accent4 2" xfId="86" hidden="1" xr:uid="{00000000-0005-0000-0000-00000E010000}"/>
    <cellStyle name="Accent4 2" xfId="100" hidden="1" xr:uid="{00000000-0005-0000-0000-00000F010000}"/>
    <cellStyle name="Accent4 2" xfId="108" hidden="1" xr:uid="{00000000-0005-0000-0000-000010010000}"/>
    <cellStyle name="Accent4 2" xfId="158" hidden="1" xr:uid="{00000000-0005-0000-0000-000011010000}"/>
    <cellStyle name="Accent4 2" xfId="171" hidden="1" xr:uid="{00000000-0005-0000-0000-000012010000}"/>
    <cellStyle name="Accent4 2" xfId="179" hidden="1" xr:uid="{00000000-0005-0000-0000-000013010000}"/>
    <cellStyle name="Accent4 2" xfId="131" hidden="1" xr:uid="{00000000-0005-0000-0000-000014010000}"/>
    <cellStyle name="Accent4 2" xfId="194" hidden="1" xr:uid="{00000000-0005-0000-0000-000015010000}"/>
    <cellStyle name="Accent4 2" xfId="201" hidden="1" xr:uid="{00000000-0005-0000-0000-000016010000}"/>
    <cellStyle name="Accent4 2" xfId="240" hidden="1" xr:uid="{00000000-0005-0000-0000-000017010000}"/>
    <cellStyle name="Accent4 2" xfId="253" hidden="1" xr:uid="{00000000-0005-0000-0000-000018010000}"/>
    <cellStyle name="Accent4 2" xfId="261" hidden="1" xr:uid="{00000000-0005-0000-0000-000019010000}"/>
    <cellStyle name="Accent4 2" xfId="311" hidden="1" xr:uid="{00000000-0005-0000-0000-00001A010000}"/>
    <cellStyle name="Accent4 2" xfId="324" hidden="1" xr:uid="{00000000-0005-0000-0000-00001B010000}"/>
    <cellStyle name="Accent4 2" xfId="332" hidden="1" xr:uid="{00000000-0005-0000-0000-00001C010000}"/>
    <cellStyle name="Accent4 2" xfId="284" hidden="1" xr:uid="{00000000-0005-0000-0000-00001D010000}"/>
    <cellStyle name="Accent4 2" xfId="347" hidden="1" xr:uid="{00000000-0005-0000-0000-00001E010000}"/>
    <cellStyle name="Accent4 2" xfId="354" hidden="1" xr:uid="{00000000-0005-0000-0000-00001F010000}"/>
    <cellStyle name="Accent4 2" xfId="400" hidden="1" xr:uid="{00000000-0005-0000-0000-000020010000}"/>
    <cellStyle name="Accent4 2" xfId="413" hidden="1" xr:uid="{00000000-0005-0000-0000-000021010000}"/>
    <cellStyle name="Accent4 2" xfId="421" hidden="1" xr:uid="{00000000-0005-0000-0000-000022010000}"/>
    <cellStyle name="Accent4 2" xfId="471" hidden="1" xr:uid="{00000000-0005-0000-0000-000023010000}"/>
    <cellStyle name="Accent4 2" xfId="484" hidden="1" xr:uid="{00000000-0005-0000-0000-000024010000}"/>
    <cellStyle name="Accent4 2" xfId="492" hidden="1" xr:uid="{00000000-0005-0000-0000-000025010000}"/>
    <cellStyle name="Accent4 2" xfId="444" hidden="1" xr:uid="{00000000-0005-0000-0000-000026010000}"/>
    <cellStyle name="Accent4 2" xfId="507" hidden="1" xr:uid="{00000000-0005-0000-0000-000027010000}"/>
    <cellStyle name="Accent4 2" xfId="514" hidden="1" xr:uid="{00000000-0005-0000-0000-000028010000}"/>
    <cellStyle name="Accent4 2" xfId="553" hidden="1" xr:uid="{00000000-0005-0000-0000-000029010000}"/>
    <cellStyle name="Accent4 2" xfId="566" hidden="1" xr:uid="{00000000-0005-0000-0000-00002A010000}"/>
    <cellStyle name="Accent4 2" xfId="574" hidden="1" xr:uid="{00000000-0005-0000-0000-00002B010000}"/>
    <cellStyle name="Accent4 2" xfId="624" hidden="1" xr:uid="{00000000-0005-0000-0000-00002C010000}"/>
    <cellStyle name="Accent4 2" xfId="637" hidden="1" xr:uid="{00000000-0005-0000-0000-00002D010000}"/>
    <cellStyle name="Accent4 2" xfId="645" hidden="1" xr:uid="{00000000-0005-0000-0000-00002E010000}"/>
    <cellStyle name="Accent4 2" xfId="597" hidden="1" xr:uid="{00000000-0005-0000-0000-00002F010000}"/>
    <cellStyle name="Accent4 2" xfId="660" hidden="1" xr:uid="{00000000-0005-0000-0000-000030010000}"/>
    <cellStyle name="Accent4 2" xfId="667" hidden="1" xr:uid="{00000000-0005-0000-0000-000031010000}"/>
    <cellStyle name="Accent5" xfId="17" xr:uid="{00000000-0005-0000-0000-000032010000}"/>
    <cellStyle name="Accent5 - 20%" xfId="18" xr:uid="{00000000-0005-0000-0000-000033010000}"/>
    <cellStyle name="Accent5 - 20% 2" xfId="69" xr:uid="{00000000-0005-0000-0000-000034010000}"/>
    <cellStyle name="Accent5 - 20% 2 2" xfId="142" xr:uid="{00000000-0005-0000-0000-000035010000}"/>
    <cellStyle name="Accent5 - 20% 2 2 2" xfId="295" xr:uid="{00000000-0005-0000-0000-000036010000}"/>
    <cellStyle name="Accent5 - 20% 2 2 2 2" xfId="608" xr:uid="{00000000-0005-0000-0000-000037010000}"/>
    <cellStyle name="Accent5 - 20% 2 2 3" xfId="455" xr:uid="{00000000-0005-0000-0000-000038010000}"/>
    <cellStyle name="Accent5 - 20% 2 3" xfId="224" xr:uid="{00000000-0005-0000-0000-000039010000}"/>
    <cellStyle name="Accent5 - 20% 2 3 2" xfId="537" xr:uid="{00000000-0005-0000-0000-00003A010000}"/>
    <cellStyle name="Accent5 - 20% 2 4" xfId="384" xr:uid="{00000000-0005-0000-0000-00003B010000}"/>
    <cellStyle name="Accent5 - 20% 3" xfId="119" xr:uid="{00000000-0005-0000-0000-00003C010000}"/>
    <cellStyle name="Accent5 - 20% 3 2" xfId="272" xr:uid="{00000000-0005-0000-0000-00003D010000}"/>
    <cellStyle name="Accent5 - 20% 3 2 2" xfId="585" xr:uid="{00000000-0005-0000-0000-00003E010000}"/>
    <cellStyle name="Accent5 - 20% 3 3" xfId="432" xr:uid="{00000000-0005-0000-0000-00003F010000}"/>
    <cellStyle name="Accent5 - 20% 4" xfId="212" xr:uid="{00000000-0005-0000-0000-000040010000}"/>
    <cellStyle name="Accent5 - 20% 4 2" xfId="525" xr:uid="{00000000-0005-0000-0000-000041010000}"/>
    <cellStyle name="Accent5 - 20% 5" xfId="367" xr:uid="{00000000-0005-0000-0000-000042010000}"/>
    <cellStyle name="Accent5 - 40%" xfId="19" xr:uid="{00000000-0005-0000-0000-000043010000}"/>
    <cellStyle name="Accent5 - 40% 2" xfId="70" xr:uid="{00000000-0005-0000-0000-000044010000}"/>
    <cellStyle name="Accent5 - 40% 2 2" xfId="143" xr:uid="{00000000-0005-0000-0000-000045010000}"/>
    <cellStyle name="Accent5 - 40% 2 2 2" xfId="296" xr:uid="{00000000-0005-0000-0000-000046010000}"/>
    <cellStyle name="Accent5 - 40% 2 2 2 2" xfId="609" xr:uid="{00000000-0005-0000-0000-000047010000}"/>
    <cellStyle name="Accent5 - 40% 2 2 3" xfId="456" xr:uid="{00000000-0005-0000-0000-000048010000}"/>
    <cellStyle name="Accent5 - 40% 2 3" xfId="225" xr:uid="{00000000-0005-0000-0000-000049010000}"/>
    <cellStyle name="Accent5 - 40% 2 3 2" xfId="538" xr:uid="{00000000-0005-0000-0000-00004A010000}"/>
    <cellStyle name="Accent5 - 40% 2 4" xfId="385" xr:uid="{00000000-0005-0000-0000-00004B010000}"/>
    <cellStyle name="Accent5 - 40% 3" xfId="120" xr:uid="{00000000-0005-0000-0000-00004C010000}"/>
    <cellStyle name="Accent5 - 40% 3 2" xfId="273" xr:uid="{00000000-0005-0000-0000-00004D010000}"/>
    <cellStyle name="Accent5 - 40% 3 2 2" xfId="586" xr:uid="{00000000-0005-0000-0000-00004E010000}"/>
    <cellStyle name="Accent5 - 40% 3 3" xfId="433" xr:uid="{00000000-0005-0000-0000-00004F010000}"/>
    <cellStyle name="Accent5 - 40% 4" xfId="213" xr:uid="{00000000-0005-0000-0000-000050010000}"/>
    <cellStyle name="Accent5 - 40% 4 2" xfId="526" xr:uid="{00000000-0005-0000-0000-000051010000}"/>
    <cellStyle name="Accent5 - 40% 5" xfId="368" xr:uid="{00000000-0005-0000-0000-000052010000}"/>
    <cellStyle name="Accent5 - 60%" xfId="20" xr:uid="{00000000-0005-0000-0000-000053010000}"/>
    <cellStyle name="Accent5 2" xfId="87" hidden="1" xr:uid="{00000000-0005-0000-0000-000054010000}"/>
    <cellStyle name="Accent5 2" xfId="101" hidden="1" xr:uid="{00000000-0005-0000-0000-000055010000}"/>
    <cellStyle name="Accent5 2" xfId="109" hidden="1" xr:uid="{00000000-0005-0000-0000-000056010000}"/>
    <cellStyle name="Accent5 2" xfId="159" hidden="1" xr:uid="{00000000-0005-0000-0000-000057010000}"/>
    <cellStyle name="Accent5 2" xfId="172" hidden="1" xr:uid="{00000000-0005-0000-0000-000058010000}"/>
    <cellStyle name="Accent5 2" xfId="180" hidden="1" xr:uid="{00000000-0005-0000-0000-000059010000}"/>
    <cellStyle name="Accent5 2" xfId="132" hidden="1" xr:uid="{00000000-0005-0000-0000-00005A010000}"/>
    <cellStyle name="Accent5 2" xfId="195" hidden="1" xr:uid="{00000000-0005-0000-0000-00005B010000}"/>
    <cellStyle name="Accent5 2" xfId="202" hidden="1" xr:uid="{00000000-0005-0000-0000-00005C010000}"/>
    <cellStyle name="Accent5 2" xfId="241" hidden="1" xr:uid="{00000000-0005-0000-0000-00005D010000}"/>
    <cellStyle name="Accent5 2" xfId="254" hidden="1" xr:uid="{00000000-0005-0000-0000-00005E010000}"/>
    <cellStyle name="Accent5 2" xfId="262" hidden="1" xr:uid="{00000000-0005-0000-0000-00005F010000}"/>
    <cellStyle name="Accent5 2" xfId="312" hidden="1" xr:uid="{00000000-0005-0000-0000-000060010000}"/>
    <cellStyle name="Accent5 2" xfId="325" hidden="1" xr:uid="{00000000-0005-0000-0000-000061010000}"/>
    <cellStyle name="Accent5 2" xfId="333" hidden="1" xr:uid="{00000000-0005-0000-0000-000062010000}"/>
    <cellStyle name="Accent5 2" xfId="285" hidden="1" xr:uid="{00000000-0005-0000-0000-000063010000}"/>
    <cellStyle name="Accent5 2" xfId="348" hidden="1" xr:uid="{00000000-0005-0000-0000-000064010000}"/>
    <cellStyle name="Accent5 2" xfId="355" hidden="1" xr:uid="{00000000-0005-0000-0000-000065010000}"/>
    <cellStyle name="Accent5 2" xfId="401" hidden="1" xr:uid="{00000000-0005-0000-0000-000066010000}"/>
    <cellStyle name="Accent5 2" xfId="414" hidden="1" xr:uid="{00000000-0005-0000-0000-000067010000}"/>
    <cellStyle name="Accent5 2" xfId="422" hidden="1" xr:uid="{00000000-0005-0000-0000-000068010000}"/>
    <cellStyle name="Accent5 2" xfId="472" hidden="1" xr:uid="{00000000-0005-0000-0000-000069010000}"/>
    <cellStyle name="Accent5 2" xfId="485" hidden="1" xr:uid="{00000000-0005-0000-0000-00006A010000}"/>
    <cellStyle name="Accent5 2" xfId="493" hidden="1" xr:uid="{00000000-0005-0000-0000-00006B010000}"/>
    <cellStyle name="Accent5 2" xfId="445" hidden="1" xr:uid="{00000000-0005-0000-0000-00006C010000}"/>
    <cellStyle name="Accent5 2" xfId="508" hidden="1" xr:uid="{00000000-0005-0000-0000-00006D010000}"/>
    <cellStyle name="Accent5 2" xfId="515" hidden="1" xr:uid="{00000000-0005-0000-0000-00006E010000}"/>
    <cellStyle name="Accent5 2" xfId="554" hidden="1" xr:uid="{00000000-0005-0000-0000-00006F010000}"/>
    <cellStyle name="Accent5 2" xfId="567" hidden="1" xr:uid="{00000000-0005-0000-0000-000070010000}"/>
    <cellStyle name="Accent5 2" xfId="575" hidden="1" xr:uid="{00000000-0005-0000-0000-000071010000}"/>
    <cellStyle name="Accent5 2" xfId="625" hidden="1" xr:uid="{00000000-0005-0000-0000-000072010000}"/>
    <cellStyle name="Accent5 2" xfId="638" hidden="1" xr:uid="{00000000-0005-0000-0000-000073010000}"/>
    <cellStyle name="Accent5 2" xfId="646" hidden="1" xr:uid="{00000000-0005-0000-0000-000074010000}"/>
    <cellStyle name="Accent5 2" xfId="598" hidden="1" xr:uid="{00000000-0005-0000-0000-000075010000}"/>
    <cellStyle name="Accent5 2" xfId="661" hidden="1" xr:uid="{00000000-0005-0000-0000-000076010000}"/>
    <cellStyle name="Accent5 2" xfId="668" hidden="1" xr:uid="{00000000-0005-0000-0000-000077010000}"/>
    <cellStyle name="Accent6" xfId="21" xr:uid="{00000000-0005-0000-0000-000078010000}"/>
    <cellStyle name="Accent6 - 20%" xfId="22" xr:uid="{00000000-0005-0000-0000-000079010000}"/>
    <cellStyle name="Accent6 - 20% 2" xfId="71" xr:uid="{00000000-0005-0000-0000-00007A010000}"/>
    <cellStyle name="Accent6 - 20% 2 2" xfId="144" xr:uid="{00000000-0005-0000-0000-00007B010000}"/>
    <cellStyle name="Accent6 - 20% 2 2 2" xfId="297" xr:uid="{00000000-0005-0000-0000-00007C010000}"/>
    <cellStyle name="Accent6 - 20% 2 2 2 2" xfId="610" xr:uid="{00000000-0005-0000-0000-00007D010000}"/>
    <cellStyle name="Accent6 - 20% 2 2 3" xfId="457" xr:uid="{00000000-0005-0000-0000-00007E010000}"/>
    <cellStyle name="Accent6 - 20% 2 3" xfId="226" xr:uid="{00000000-0005-0000-0000-00007F010000}"/>
    <cellStyle name="Accent6 - 20% 2 3 2" xfId="539" xr:uid="{00000000-0005-0000-0000-000080010000}"/>
    <cellStyle name="Accent6 - 20% 2 4" xfId="386" xr:uid="{00000000-0005-0000-0000-000081010000}"/>
    <cellStyle name="Accent6 - 20% 3" xfId="121" xr:uid="{00000000-0005-0000-0000-000082010000}"/>
    <cellStyle name="Accent6 - 20% 3 2" xfId="274" xr:uid="{00000000-0005-0000-0000-000083010000}"/>
    <cellStyle name="Accent6 - 20% 3 2 2" xfId="587" xr:uid="{00000000-0005-0000-0000-000084010000}"/>
    <cellStyle name="Accent6 - 20% 3 3" xfId="434" xr:uid="{00000000-0005-0000-0000-000085010000}"/>
    <cellStyle name="Accent6 - 20% 4" xfId="214" xr:uid="{00000000-0005-0000-0000-000086010000}"/>
    <cellStyle name="Accent6 - 20% 4 2" xfId="527" xr:uid="{00000000-0005-0000-0000-000087010000}"/>
    <cellStyle name="Accent6 - 20% 5" xfId="369" xr:uid="{00000000-0005-0000-0000-000088010000}"/>
    <cellStyle name="Accent6 - 40%" xfId="23" xr:uid="{00000000-0005-0000-0000-000089010000}"/>
    <cellStyle name="Accent6 - 40% 2" xfId="72" xr:uid="{00000000-0005-0000-0000-00008A010000}"/>
    <cellStyle name="Accent6 - 40% 2 2" xfId="145" xr:uid="{00000000-0005-0000-0000-00008B010000}"/>
    <cellStyle name="Accent6 - 40% 2 2 2" xfId="298" xr:uid="{00000000-0005-0000-0000-00008C010000}"/>
    <cellStyle name="Accent6 - 40% 2 2 2 2" xfId="611" xr:uid="{00000000-0005-0000-0000-00008D010000}"/>
    <cellStyle name="Accent6 - 40% 2 2 3" xfId="458" xr:uid="{00000000-0005-0000-0000-00008E010000}"/>
    <cellStyle name="Accent6 - 40% 2 3" xfId="227" xr:uid="{00000000-0005-0000-0000-00008F010000}"/>
    <cellStyle name="Accent6 - 40% 2 3 2" xfId="540" xr:uid="{00000000-0005-0000-0000-000090010000}"/>
    <cellStyle name="Accent6 - 40% 2 4" xfId="387" xr:uid="{00000000-0005-0000-0000-000091010000}"/>
    <cellStyle name="Accent6 - 40% 3" xfId="122" xr:uid="{00000000-0005-0000-0000-000092010000}"/>
    <cellStyle name="Accent6 - 40% 3 2" xfId="275" xr:uid="{00000000-0005-0000-0000-000093010000}"/>
    <cellStyle name="Accent6 - 40% 3 2 2" xfId="588" xr:uid="{00000000-0005-0000-0000-000094010000}"/>
    <cellStyle name="Accent6 - 40% 3 3" xfId="435" xr:uid="{00000000-0005-0000-0000-000095010000}"/>
    <cellStyle name="Accent6 - 40% 4" xfId="215" xr:uid="{00000000-0005-0000-0000-000096010000}"/>
    <cellStyle name="Accent6 - 40% 4 2" xfId="528" xr:uid="{00000000-0005-0000-0000-000097010000}"/>
    <cellStyle name="Accent6 - 40% 5" xfId="370" xr:uid="{00000000-0005-0000-0000-000098010000}"/>
    <cellStyle name="Accent6 - 60%" xfId="24" xr:uid="{00000000-0005-0000-0000-000099010000}"/>
    <cellStyle name="Accent6 2" xfId="88" hidden="1" xr:uid="{00000000-0005-0000-0000-00009A010000}"/>
    <cellStyle name="Accent6 2" xfId="102" hidden="1" xr:uid="{00000000-0005-0000-0000-00009B010000}"/>
    <cellStyle name="Accent6 2" xfId="110" hidden="1" xr:uid="{00000000-0005-0000-0000-00009C010000}"/>
    <cellStyle name="Accent6 2" xfId="160" hidden="1" xr:uid="{00000000-0005-0000-0000-00009D010000}"/>
    <cellStyle name="Accent6 2" xfId="173" hidden="1" xr:uid="{00000000-0005-0000-0000-00009E010000}"/>
    <cellStyle name="Accent6 2" xfId="181" hidden="1" xr:uid="{00000000-0005-0000-0000-00009F010000}"/>
    <cellStyle name="Accent6 2" xfId="133" hidden="1" xr:uid="{00000000-0005-0000-0000-0000A0010000}"/>
    <cellStyle name="Accent6 2" xfId="196" hidden="1" xr:uid="{00000000-0005-0000-0000-0000A1010000}"/>
    <cellStyle name="Accent6 2" xfId="203" hidden="1" xr:uid="{00000000-0005-0000-0000-0000A2010000}"/>
    <cellStyle name="Accent6 2" xfId="242" hidden="1" xr:uid="{00000000-0005-0000-0000-0000A3010000}"/>
    <cellStyle name="Accent6 2" xfId="255" hidden="1" xr:uid="{00000000-0005-0000-0000-0000A4010000}"/>
    <cellStyle name="Accent6 2" xfId="263" hidden="1" xr:uid="{00000000-0005-0000-0000-0000A5010000}"/>
    <cellStyle name="Accent6 2" xfId="313" hidden="1" xr:uid="{00000000-0005-0000-0000-0000A6010000}"/>
    <cellStyle name="Accent6 2" xfId="326" hidden="1" xr:uid="{00000000-0005-0000-0000-0000A7010000}"/>
    <cellStyle name="Accent6 2" xfId="334" hidden="1" xr:uid="{00000000-0005-0000-0000-0000A8010000}"/>
    <cellStyle name="Accent6 2" xfId="286" hidden="1" xr:uid="{00000000-0005-0000-0000-0000A9010000}"/>
    <cellStyle name="Accent6 2" xfId="349" hidden="1" xr:uid="{00000000-0005-0000-0000-0000AA010000}"/>
    <cellStyle name="Accent6 2" xfId="356" hidden="1" xr:uid="{00000000-0005-0000-0000-0000AB010000}"/>
    <cellStyle name="Accent6 2" xfId="402" hidden="1" xr:uid="{00000000-0005-0000-0000-0000AC010000}"/>
    <cellStyle name="Accent6 2" xfId="415" hidden="1" xr:uid="{00000000-0005-0000-0000-0000AD010000}"/>
    <cellStyle name="Accent6 2" xfId="423" hidden="1" xr:uid="{00000000-0005-0000-0000-0000AE010000}"/>
    <cellStyle name="Accent6 2" xfId="473" hidden="1" xr:uid="{00000000-0005-0000-0000-0000AF010000}"/>
    <cellStyle name="Accent6 2" xfId="486" hidden="1" xr:uid="{00000000-0005-0000-0000-0000B0010000}"/>
    <cellStyle name="Accent6 2" xfId="494" hidden="1" xr:uid="{00000000-0005-0000-0000-0000B1010000}"/>
    <cellStyle name="Accent6 2" xfId="446" hidden="1" xr:uid="{00000000-0005-0000-0000-0000B2010000}"/>
    <cellStyle name="Accent6 2" xfId="509" hidden="1" xr:uid="{00000000-0005-0000-0000-0000B3010000}"/>
    <cellStyle name="Accent6 2" xfId="516" hidden="1" xr:uid="{00000000-0005-0000-0000-0000B4010000}"/>
    <cellStyle name="Accent6 2" xfId="555" hidden="1" xr:uid="{00000000-0005-0000-0000-0000B5010000}"/>
    <cellStyle name="Accent6 2" xfId="568" hidden="1" xr:uid="{00000000-0005-0000-0000-0000B6010000}"/>
    <cellStyle name="Accent6 2" xfId="576" hidden="1" xr:uid="{00000000-0005-0000-0000-0000B7010000}"/>
    <cellStyle name="Accent6 2" xfId="626" hidden="1" xr:uid="{00000000-0005-0000-0000-0000B8010000}"/>
    <cellStyle name="Accent6 2" xfId="639" hidden="1" xr:uid="{00000000-0005-0000-0000-0000B9010000}"/>
    <cellStyle name="Accent6 2" xfId="647" hidden="1" xr:uid="{00000000-0005-0000-0000-0000BA010000}"/>
    <cellStyle name="Accent6 2" xfId="599" hidden="1" xr:uid="{00000000-0005-0000-0000-0000BB010000}"/>
    <cellStyle name="Accent6 2" xfId="662" hidden="1" xr:uid="{00000000-0005-0000-0000-0000BC010000}"/>
    <cellStyle name="Accent6 2" xfId="669" hidden="1" xr:uid="{00000000-0005-0000-0000-0000BD010000}"/>
    <cellStyle name="Bad" xfId="44" hidden="1" xr:uid="{00000000-0005-0000-0000-0000BE010000}"/>
    <cellStyle name="Bad" xfId="372" hidden="1" xr:uid="{00000000-0005-0000-0000-0000BF010000}"/>
    <cellStyle name="Bad 2" xfId="78" hidden="1" xr:uid="{00000000-0005-0000-0000-0000C0010000}"/>
    <cellStyle name="Bad 2" xfId="93" hidden="1" xr:uid="{00000000-0005-0000-0000-0000C1010000}"/>
    <cellStyle name="Bad 2" xfId="74" hidden="1" xr:uid="{00000000-0005-0000-0000-0000C2010000}"/>
    <cellStyle name="Bad 2" xfId="150" hidden="1" xr:uid="{00000000-0005-0000-0000-0000C3010000}"/>
    <cellStyle name="Bad 2" xfId="164" hidden="1" xr:uid="{00000000-0005-0000-0000-0000C4010000}"/>
    <cellStyle name="Bad 2" xfId="146" hidden="1" xr:uid="{00000000-0005-0000-0000-0000C5010000}"/>
    <cellStyle name="Bad 2" xfId="124" hidden="1" xr:uid="{00000000-0005-0000-0000-0000C6010000}"/>
    <cellStyle name="Bad 2" xfId="187" hidden="1" xr:uid="{00000000-0005-0000-0000-0000C7010000}"/>
    <cellStyle name="Bad 2" xfId="182" hidden="1" xr:uid="{00000000-0005-0000-0000-0000C8010000}"/>
    <cellStyle name="Bad 2" xfId="232" hidden="1" xr:uid="{00000000-0005-0000-0000-0000C9010000}"/>
    <cellStyle name="Bad 2" xfId="246" hidden="1" xr:uid="{00000000-0005-0000-0000-0000CA010000}"/>
    <cellStyle name="Bad 2" xfId="228" hidden="1" xr:uid="{00000000-0005-0000-0000-0000CB010000}"/>
    <cellStyle name="Bad 2" xfId="303" hidden="1" xr:uid="{00000000-0005-0000-0000-0000CC010000}"/>
    <cellStyle name="Bad 2" xfId="317" hidden="1" xr:uid="{00000000-0005-0000-0000-0000CD010000}"/>
    <cellStyle name="Bad 2" xfId="299" hidden="1" xr:uid="{00000000-0005-0000-0000-0000CE010000}"/>
    <cellStyle name="Bad 2" xfId="277" hidden="1" xr:uid="{00000000-0005-0000-0000-0000CF010000}"/>
    <cellStyle name="Bad 2" xfId="340" hidden="1" xr:uid="{00000000-0005-0000-0000-0000D0010000}"/>
    <cellStyle name="Bad 2" xfId="335" hidden="1" xr:uid="{00000000-0005-0000-0000-0000D1010000}"/>
    <cellStyle name="Bad 2" xfId="392" hidden="1" xr:uid="{00000000-0005-0000-0000-0000D2010000}"/>
    <cellStyle name="Bad 2" xfId="406" hidden="1" xr:uid="{00000000-0005-0000-0000-0000D3010000}"/>
    <cellStyle name="Bad 2" xfId="388" hidden="1" xr:uid="{00000000-0005-0000-0000-0000D4010000}"/>
    <cellStyle name="Bad 2" xfId="463" hidden="1" xr:uid="{00000000-0005-0000-0000-0000D5010000}"/>
    <cellStyle name="Bad 2" xfId="477" hidden="1" xr:uid="{00000000-0005-0000-0000-0000D6010000}"/>
    <cellStyle name="Bad 2" xfId="459" hidden="1" xr:uid="{00000000-0005-0000-0000-0000D7010000}"/>
    <cellStyle name="Bad 2" xfId="437" hidden="1" xr:uid="{00000000-0005-0000-0000-0000D8010000}"/>
    <cellStyle name="Bad 2" xfId="500" hidden="1" xr:uid="{00000000-0005-0000-0000-0000D9010000}"/>
    <cellStyle name="Bad 2" xfId="495" hidden="1" xr:uid="{00000000-0005-0000-0000-0000DA010000}"/>
    <cellStyle name="Bad 2" xfId="545" hidden="1" xr:uid="{00000000-0005-0000-0000-0000DB010000}"/>
    <cellStyle name="Bad 2" xfId="559" hidden="1" xr:uid="{00000000-0005-0000-0000-0000DC010000}"/>
    <cellStyle name="Bad 2" xfId="541" hidden="1" xr:uid="{00000000-0005-0000-0000-0000DD010000}"/>
    <cellStyle name="Bad 2" xfId="616" hidden="1" xr:uid="{00000000-0005-0000-0000-0000DE010000}"/>
    <cellStyle name="Bad 2" xfId="630" hidden="1" xr:uid="{00000000-0005-0000-0000-0000DF010000}"/>
    <cellStyle name="Bad 2" xfId="612" hidden="1" xr:uid="{00000000-0005-0000-0000-0000E0010000}"/>
    <cellStyle name="Bad 2" xfId="590" hidden="1" xr:uid="{00000000-0005-0000-0000-0000E1010000}"/>
    <cellStyle name="Bad 2" xfId="653" hidden="1" xr:uid="{00000000-0005-0000-0000-0000E2010000}"/>
    <cellStyle name="Bad 2" xfId="648" hidden="1" xr:uid="{00000000-0005-0000-0000-0000E3010000}"/>
    <cellStyle name="Bevitel" xfId="46" builtinId="20" hidden="1"/>
    <cellStyle name="Bevitel" xfId="699" builtinId="20" customBuiltin="1"/>
    <cellStyle name="Calculation" xfId="48" hidden="1" xr:uid="{00000000-0005-0000-0000-0000E6010000}"/>
    <cellStyle name="Calculation" xfId="374" hidden="1" xr:uid="{00000000-0005-0000-0000-0000E7010000}"/>
    <cellStyle name="Calculation 2" xfId="81" hidden="1" xr:uid="{00000000-0005-0000-0000-0000E8010000}"/>
    <cellStyle name="Calculation 2" xfId="95" hidden="1" xr:uid="{00000000-0005-0000-0000-0000E9010000}"/>
    <cellStyle name="Calculation 2" xfId="76" hidden="1" xr:uid="{00000000-0005-0000-0000-0000EA010000}"/>
    <cellStyle name="Calculation 2" xfId="153" hidden="1" xr:uid="{00000000-0005-0000-0000-0000EB010000}"/>
    <cellStyle name="Calculation 2" xfId="166" hidden="1" xr:uid="{00000000-0005-0000-0000-0000EC010000}"/>
    <cellStyle name="Calculation 2" xfId="148" hidden="1" xr:uid="{00000000-0005-0000-0000-0000ED010000}"/>
    <cellStyle name="Calculation 2" xfId="126" hidden="1" xr:uid="{00000000-0005-0000-0000-0000EE010000}"/>
    <cellStyle name="Calculation 2" xfId="189" hidden="1" xr:uid="{00000000-0005-0000-0000-0000EF010000}"/>
    <cellStyle name="Calculation 2" xfId="184" hidden="1" xr:uid="{00000000-0005-0000-0000-0000F0010000}"/>
    <cellStyle name="Calculation 2" xfId="235" hidden="1" xr:uid="{00000000-0005-0000-0000-0000F1010000}"/>
    <cellStyle name="Calculation 2" xfId="248" hidden="1" xr:uid="{00000000-0005-0000-0000-0000F2010000}"/>
    <cellStyle name="Calculation 2" xfId="230" hidden="1" xr:uid="{00000000-0005-0000-0000-0000F3010000}"/>
    <cellStyle name="Calculation 2" xfId="306" hidden="1" xr:uid="{00000000-0005-0000-0000-0000F4010000}"/>
    <cellStyle name="Calculation 2" xfId="319" hidden="1" xr:uid="{00000000-0005-0000-0000-0000F5010000}"/>
    <cellStyle name="Calculation 2" xfId="301" hidden="1" xr:uid="{00000000-0005-0000-0000-0000F6010000}"/>
    <cellStyle name="Calculation 2" xfId="279" hidden="1" xr:uid="{00000000-0005-0000-0000-0000F7010000}"/>
    <cellStyle name="Calculation 2" xfId="342" hidden="1" xr:uid="{00000000-0005-0000-0000-0000F8010000}"/>
    <cellStyle name="Calculation 2" xfId="337" hidden="1" xr:uid="{00000000-0005-0000-0000-0000F9010000}"/>
    <cellStyle name="Calculation 2" xfId="395" hidden="1" xr:uid="{00000000-0005-0000-0000-0000FA010000}"/>
    <cellStyle name="Calculation 2" xfId="408" hidden="1" xr:uid="{00000000-0005-0000-0000-0000FB010000}"/>
    <cellStyle name="Calculation 2" xfId="390" hidden="1" xr:uid="{00000000-0005-0000-0000-0000FC010000}"/>
    <cellStyle name="Calculation 2" xfId="466" hidden="1" xr:uid="{00000000-0005-0000-0000-0000FD010000}"/>
    <cellStyle name="Calculation 2" xfId="479" hidden="1" xr:uid="{00000000-0005-0000-0000-0000FE010000}"/>
    <cellStyle name="Calculation 2" xfId="461" hidden="1" xr:uid="{00000000-0005-0000-0000-0000FF010000}"/>
    <cellStyle name="Calculation 2" xfId="439" hidden="1" xr:uid="{00000000-0005-0000-0000-000000020000}"/>
    <cellStyle name="Calculation 2" xfId="502" hidden="1" xr:uid="{00000000-0005-0000-0000-000001020000}"/>
    <cellStyle name="Calculation 2" xfId="497" hidden="1" xr:uid="{00000000-0005-0000-0000-000002020000}"/>
    <cellStyle name="Calculation 2" xfId="548" hidden="1" xr:uid="{00000000-0005-0000-0000-000003020000}"/>
    <cellStyle name="Calculation 2" xfId="561" hidden="1" xr:uid="{00000000-0005-0000-0000-000004020000}"/>
    <cellStyle name="Calculation 2" xfId="543" hidden="1" xr:uid="{00000000-0005-0000-0000-000005020000}"/>
    <cellStyle name="Calculation 2" xfId="619" hidden="1" xr:uid="{00000000-0005-0000-0000-000006020000}"/>
    <cellStyle name="Calculation 2" xfId="632" hidden="1" xr:uid="{00000000-0005-0000-0000-000007020000}"/>
    <cellStyle name="Calculation 2" xfId="614" hidden="1" xr:uid="{00000000-0005-0000-0000-000008020000}"/>
    <cellStyle name="Calculation 2" xfId="592" hidden="1" xr:uid="{00000000-0005-0000-0000-000009020000}"/>
    <cellStyle name="Calculation 2" xfId="655" hidden="1" xr:uid="{00000000-0005-0000-0000-00000A020000}"/>
    <cellStyle name="Calculation 2" xfId="650" hidden="1" xr:uid="{00000000-0005-0000-0000-00000B020000}"/>
    <cellStyle name="Check Cell" xfId="50" hidden="1" xr:uid="{00000000-0005-0000-0000-00000C020000}"/>
    <cellStyle name="Check Cell" xfId="375" hidden="1" xr:uid="{00000000-0005-0000-0000-00000D020000}"/>
    <cellStyle name="Check Cell 2" xfId="82" hidden="1" xr:uid="{00000000-0005-0000-0000-00000E020000}"/>
    <cellStyle name="Check Cell 2" xfId="96" hidden="1" xr:uid="{00000000-0005-0000-0000-00000F020000}"/>
    <cellStyle name="Check Cell 2" xfId="80" hidden="1" xr:uid="{00000000-0005-0000-0000-000010020000}"/>
    <cellStyle name="Check Cell 2" xfId="154" hidden="1" xr:uid="{00000000-0005-0000-0000-000011020000}"/>
    <cellStyle name="Check Cell 2" xfId="167" hidden="1" xr:uid="{00000000-0005-0000-0000-000012020000}"/>
    <cellStyle name="Check Cell 2" xfId="152" hidden="1" xr:uid="{00000000-0005-0000-0000-000013020000}"/>
    <cellStyle name="Check Cell 2" xfId="127" hidden="1" xr:uid="{00000000-0005-0000-0000-000014020000}"/>
    <cellStyle name="Check Cell 2" xfId="190" hidden="1" xr:uid="{00000000-0005-0000-0000-000015020000}"/>
    <cellStyle name="Check Cell 2" xfId="185" hidden="1" xr:uid="{00000000-0005-0000-0000-000016020000}"/>
    <cellStyle name="Check Cell 2" xfId="236" hidden="1" xr:uid="{00000000-0005-0000-0000-000017020000}"/>
    <cellStyle name="Check Cell 2" xfId="249" hidden="1" xr:uid="{00000000-0005-0000-0000-000018020000}"/>
    <cellStyle name="Check Cell 2" xfId="234" hidden="1" xr:uid="{00000000-0005-0000-0000-000019020000}"/>
    <cellStyle name="Check Cell 2" xfId="307" hidden="1" xr:uid="{00000000-0005-0000-0000-00001A020000}"/>
    <cellStyle name="Check Cell 2" xfId="320" hidden="1" xr:uid="{00000000-0005-0000-0000-00001B020000}"/>
    <cellStyle name="Check Cell 2" xfId="305" hidden="1" xr:uid="{00000000-0005-0000-0000-00001C020000}"/>
    <cellStyle name="Check Cell 2" xfId="280" hidden="1" xr:uid="{00000000-0005-0000-0000-00001D020000}"/>
    <cellStyle name="Check Cell 2" xfId="343" hidden="1" xr:uid="{00000000-0005-0000-0000-00001E020000}"/>
    <cellStyle name="Check Cell 2" xfId="338" hidden="1" xr:uid="{00000000-0005-0000-0000-00001F020000}"/>
    <cellStyle name="Check Cell 2" xfId="396" hidden="1" xr:uid="{00000000-0005-0000-0000-000020020000}"/>
    <cellStyle name="Check Cell 2" xfId="409" hidden="1" xr:uid="{00000000-0005-0000-0000-000021020000}"/>
    <cellStyle name="Check Cell 2" xfId="394" hidden="1" xr:uid="{00000000-0005-0000-0000-000022020000}"/>
    <cellStyle name="Check Cell 2" xfId="467" hidden="1" xr:uid="{00000000-0005-0000-0000-000023020000}"/>
    <cellStyle name="Check Cell 2" xfId="480" hidden="1" xr:uid="{00000000-0005-0000-0000-000024020000}"/>
    <cellStyle name="Check Cell 2" xfId="465" hidden="1" xr:uid="{00000000-0005-0000-0000-000025020000}"/>
    <cellStyle name="Check Cell 2" xfId="440" hidden="1" xr:uid="{00000000-0005-0000-0000-000026020000}"/>
    <cellStyle name="Check Cell 2" xfId="503" hidden="1" xr:uid="{00000000-0005-0000-0000-000027020000}"/>
    <cellStyle name="Check Cell 2" xfId="498" hidden="1" xr:uid="{00000000-0005-0000-0000-000028020000}"/>
    <cellStyle name="Check Cell 2" xfId="549" hidden="1" xr:uid="{00000000-0005-0000-0000-000029020000}"/>
    <cellStyle name="Check Cell 2" xfId="562" hidden="1" xr:uid="{00000000-0005-0000-0000-00002A020000}"/>
    <cellStyle name="Check Cell 2" xfId="547" hidden="1" xr:uid="{00000000-0005-0000-0000-00002B020000}"/>
    <cellStyle name="Check Cell 2" xfId="620" hidden="1" xr:uid="{00000000-0005-0000-0000-00002C020000}"/>
    <cellStyle name="Check Cell 2" xfId="633" hidden="1" xr:uid="{00000000-0005-0000-0000-00002D020000}"/>
    <cellStyle name="Check Cell 2" xfId="618" hidden="1" xr:uid="{00000000-0005-0000-0000-00002E020000}"/>
    <cellStyle name="Check Cell 2" xfId="593" hidden="1" xr:uid="{00000000-0005-0000-0000-00002F020000}"/>
    <cellStyle name="Check Cell 2" xfId="656" hidden="1" xr:uid="{00000000-0005-0000-0000-000030020000}"/>
    <cellStyle name="Check Cell 2" xfId="651" hidden="1" xr:uid="{00000000-0005-0000-0000-000031020000}"/>
    <cellStyle name="Cím" xfId="670" builtinId="15" customBuiltin="1"/>
    <cellStyle name="Címsor 1" xfId="39" builtinId="16" hidden="1"/>
    <cellStyle name="Címsor 1" xfId="695" builtinId="16" customBuiltin="1"/>
    <cellStyle name="Címsor 2" xfId="40" builtinId="17" hidden="1"/>
    <cellStyle name="Címsor 2" xfId="696" builtinId="17" customBuiltin="1"/>
    <cellStyle name="Címsor 3" xfId="41" builtinId="18" hidden="1"/>
    <cellStyle name="Címsor 3" xfId="697" builtinId="18" customBuiltin="1"/>
    <cellStyle name="Címsor 4" xfId="42" builtinId="19" hidden="1"/>
    <cellStyle name="Címsor 4" xfId="698" builtinId="19" customBuiltin="1"/>
    <cellStyle name="Ellenőrzőcella" xfId="674" builtinId="23" customBuiltin="1"/>
    <cellStyle name="Emphasis 1" xfId="25" xr:uid="{00000000-0005-0000-0000-00003C020000}"/>
    <cellStyle name="Emphasis 2" xfId="26" xr:uid="{00000000-0005-0000-0000-00003D020000}"/>
    <cellStyle name="Emphasis 3" xfId="27" xr:uid="{00000000-0005-0000-0000-00003E020000}"/>
    <cellStyle name="Figyelmeztetés" xfId="51" builtinId="11" hidden="1"/>
    <cellStyle name="Figyelmeztetés" xfId="702" builtinId="11" customBuiltin="1"/>
    <cellStyle name="Good" xfId="43" hidden="1" xr:uid="{00000000-0005-0000-0000-000041020000}"/>
    <cellStyle name="Good" xfId="371" hidden="1" xr:uid="{00000000-0005-0000-0000-000042020000}"/>
    <cellStyle name="Good 2" xfId="77" hidden="1" xr:uid="{00000000-0005-0000-0000-000043020000}"/>
    <cellStyle name="Good 2" xfId="92" hidden="1" xr:uid="{00000000-0005-0000-0000-000044020000}"/>
    <cellStyle name="Good 2" xfId="104" hidden="1" xr:uid="{00000000-0005-0000-0000-000045020000}"/>
    <cellStyle name="Good 2" xfId="149" hidden="1" xr:uid="{00000000-0005-0000-0000-000046020000}"/>
    <cellStyle name="Good 2" xfId="163" hidden="1" xr:uid="{00000000-0005-0000-0000-000047020000}"/>
    <cellStyle name="Good 2" xfId="175" hidden="1" xr:uid="{00000000-0005-0000-0000-000048020000}"/>
    <cellStyle name="Good 2" xfId="123" hidden="1" xr:uid="{00000000-0005-0000-0000-000049020000}"/>
    <cellStyle name="Good 2" xfId="186" hidden="1" xr:uid="{00000000-0005-0000-0000-00004A020000}"/>
    <cellStyle name="Good 2" xfId="197" hidden="1" xr:uid="{00000000-0005-0000-0000-00004B020000}"/>
    <cellStyle name="Good 2" xfId="231" hidden="1" xr:uid="{00000000-0005-0000-0000-00004C020000}"/>
    <cellStyle name="Good 2" xfId="245" hidden="1" xr:uid="{00000000-0005-0000-0000-00004D020000}"/>
    <cellStyle name="Good 2" xfId="257" hidden="1" xr:uid="{00000000-0005-0000-0000-00004E020000}"/>
    <cellStyle name="Good 2" xfId="302" hidden="1" xr:uid="{00000000-0005-0000-0000-00004F020000}"/>
    <cellStyle name="Good 2" xfId="316" hidden="1" xr:uid="{00000000-0005-0000-0000-000050020000}"/>
    <cellStyle name="Good 2" xfId="328" hidden="1" xr:uid="{00000000-0005-0000-0000-000051020000}"/>
    <cellStyle name="Good 2" xfId="276" hidden="1" xr:uid="{00000000-0005-0000-0000-000052020000}"/>
    <cellStyle name="Good 2" xfId="339" hidden="1" xr:uid="{00000000-0005-0000-0000-000053020000}"/>
    <cellStyle name="Good 2" xfId="350" hidden="1" xr:uid="{00000000-0005-0000-0000-000054020000}"/>
    <cellStyle name="Good 2" xfId="391" hidden="1" xr:uid="{00000000-0005-0000-0000-000055020000}"/>
    <cellStyle name="Good 2" xfId="405" hidden="1" xr:uid="{00000000-0005-0000-0000-000056020000}"/>
    <cellStyle name="Good 2" xfId="417" hidden="1" xr:uid="{00000000-0005-0000-0000-000057020000}"/>
    <cellStyle name="Good 2" xfId="462" hidden="1" xr:uid="{00000000-0005-0000-0000-000058020000}"/>
    <cellStyle name="Good 2" xfId="476" hidden="1" xr:uid="{00000000-0005-0000-0000-000059020000}"/>
    <cellStyle name="Good 2" xfId="488" hidden="1" xr:uid="{00000000-0005-0000-0000-00005A020000}"/>
    <cellStyle name="Good 2" xfId="436" hidden="1" xr:uid="{00000000-0005-0000-0000-00005B020000}"/>
    <cellStyle name="Good 2" xfId="499" hidden="1" xr:uid="{00000000-0005-0000-0000-00005C020000}"/>
    <cellStyle name="Good 2" xfId="510" hidden="1" xr:uid="{00000000-0005-0000-0000-00005D020000}"/>
    <cellStyle name="Good 2" xfId="544" hidden="1" xr:uid="{00000000-0005-0000-0000-00005E020000}"/>
    <cellStyle name="Good 2" xfId="558" hidden="1" xr:uid="{00000000-0005-0000-0000-00005F020000}"/>
    <cellStyle name="Good 2" xfId="570" hidden="1" xr:uid="{00000000-0005-0000-0000-000060020000}"/>
    <cellStyle name="Good 2" xfId="615" hidden="1" xr:uid="{00000000-0005-0000-0000-000061020000}"/>
    <cellStyle name="Good 2" xfId="629" hidden="1" xr:uid="{00000000-0005-0000-0000-000062020000}"/>
    <cellStyle name="Good 2" xfId="641" hidden="1" xr:uid="{00000000-0005-0000-0000-000063020000}"/>
    <cellStyle name="Good 2" xfId="589" hidden="1" xr:uid="{00000000-0005-0000-0000-000064020000}"/>
    <cellStyle name="Good 2" xfId="652" hidden="1" xr:uid="{00000000-0005-0000-0000-000065020000}"/>
    <cellStyle name="Good 2" xfId="663" hidden="1" xr:uid="{00000000-0005-0000-0000-000066020000}"/>
    <cellStyle name="Heading 1" xfId="28" xr:uid="{00000000-0005-0000-0000-000067020000}"/>
    <cellStyle name="Heading 2" xfId="29" xr:uid="{00000000-0005-0000-0000-000068020000}"/>
    <cellStyle name="Heading 3" xfId="30" xr:uid="{00000000-0005-0000-0000-000069020000}"/>
    <cellStyle name="Heading 4" xfId="31" xr:uid="{00000000-0005-0000-0000-00006A020000}"/>
    <cellStyle name="Hivatkozott cella" xfId="49" builtinId="24" hidden="1"/>
    <cellStyle name="Hivatkozott cella" xfId="701" builtinId="24" customBuiltin="1"/>
    <cellStyle name="Input" xfId="32" xr:uid="{00000000-0005-0000-0000-00006D020000}"/>
    <cellStyle name="Jegyzet" xfId="52" builtinId="10" hidden="1"/>
    <cellStyle name="Jegyzet" xfId="703" builtinId="10" customBuiltin="1"/>
    <cellStyle name="Jelölőszín 1" xfId="54" builtinId="29" hidden="1"/>
    <cellStyle name="Jelölőszín 1" xfId="705" builtinId="29" customBuiltin="1"/>
    <cellStyle name="Jelölőszín 2" xfId="55" builtinId="33" hidden="1"/>
    <cellStyle name="Jelölőszín 2" xfId="706" builtinId="33" customBuiltin="1"/>
    <cellStyle name="Jelölőszín 3" xfId="56" builtinId="37" hidden="1"/>
    <cellStyle name="Jelölőszín 3" xfId="707" builtinId="37" customBuiltin="1"/>
    <cellStyle name="Jelölőszín 4" xfId="57" builtinId="41" hidden="1"/>
    <cellStyle name="Jelölőszín 4" xfId="708" builtinId="41" customBuiltin="1"/>
    <cellStyle name="Jelölőszín 5" xfId="58" builtinId="45" hidden="1"/>
    <cellStyle name="Jelölőszín 5" xfId="709" builtinId="45" customBuiltin="1"/>
    <cellStyle name="Jelölőszín 6" xfId="59" builtinId="49" hidden="1"/>
    <cellStyle name="Jelölőszín 6" xfId="710" builtinId="49" customBuiltin="1"/>
    <cellStyle name="Jó" xfId="671" builtinId="26" customBuiltin="1"/>
    <cellStyle name="Kimenet" xfId="47" builtinId="21" hidden="1"/>
    <cellStyle name="Kimenet" xfId="700" builtinId="21" customBuiltin="1"/>
    <cellStyle name="Linked Cell" xfId="33" xr:uid="{00000000-0005-0000-0000-00007F020000}"/>
    <cellStyle name="Magyarázó szöveg" xfId="675" builtinId="53" customBuiltin="1"/>
    <cellStyle name="Neutral" xfId="45" hidden="1" xr:uid="{00000000-0005-0000-0000-000081020000}"/>
    <cellStyle name="Neutral" xfId="373" hidden="1" xr:uid="{00000000-0005-0000-0000-000082020000}"/>
    <cellStyle name="Neutral 2" xfId="79" hidden="1" xr:uid="{00000000-0005-0000-0000-000083020000}"/>
    <cellStyle name="Neutral 2" xfId="94" hidden="1" xr:uid="{00000000-0005-0000-0000-000084020000}"/>
    <cellStyle name="Neutral 2" xfId="75" hidden="1" xr:uid="{00000000-0005-0000-0000-000085020000}"/>
    <cellStyle name="Neutral 2" xfId="151" hidden="1" xr:uid="{00000000-0005-0000-0000-000086020000}"/>
    <cellStyle name="Neutral 2" xfId="165" hidden="1" xr:uid="{00000000-0005-0000-0000-000087020000}"/>
    <cellStyle name="Neutral 2" xfId="147" hidden="1" xr:uid="{00000000-0005-0000-0000-000088020000}"/>
    <cellStyle name="Neutral 2" xfId="125" hidden="1" xr:uid="{00000000-0005-0000-0000-000089020000}"/>
    <cellStyle name="Neutral 2" xfId="188" hidden="1" xr:uid="{00000000-0005-0000-0000-00008A020000}"/>
    <cellStyle name="Neutral 2" xfId="183" hidden="1" xr:uid="{00000000-0005-0000-0000-00008B020000}"/>
    <cellStyle name="Neutral 2" xfId="233" hidden="1" xr:uid="{00000000-0005-0000-0000-00008C020000}"/>
    <cellStyle name="Neutral 2" xfId="247" hidden="1" xr:uid="{00000000-0005-0000-0000-00008D020000}"/>
    <cellStyle name="Neutral 2" xfId="229" hidden="1" xr:uid="{00000000-0005-0000-0000-00008E020000}"/>
    <cellStyle name="Neutral 2" xfId="304" hidden="1" xr:uid="{00000000-0005-0000-0000-00008F020000}"/>
    <cellStyle name="Neutral 2" xfId="318" hidden="1" xr:uid="{00000000-0005-0000-0000-000090020000}"/>
    <cellStyle name="Neutral 2" xfId="300" hidden="1" xr:uid="{00000000-0005-0000-0000-000091020000}"/>
    <cellStyle name="Neutral 2" xfId="278" hidden="1" xr:uid="{00000000-0005-0000-0000-000092020000}"/>
    <cellStyle name="Neutral 2" xfId="341" hidden="1" xr:uid="{00000000-0005-0000-0000-000093020000}"/>
    <cellStyle name="Neutral 2" xfId="336" hidden="1" xr:uid="{00000000-0005-0000-0000-000094020000}"/>
    <cellStyle name="Neutral 2" xfId="393" hidden="1" xr:uid="{00000000-0005-0000-0000-000095020000}"/>
    <cellStyle name="Neutral 2" xfId="407" hidden="1" xr:uid="{00000000-0005-0000-0000-000096020000}"/>
    <cellStyle name="Neutral 2" xfId="389" hidden="1" xr:uid="{00000000-0005-0000-0000-000097020000}"/>
    <cellStyle name="Neutral 2" xfId="464" hidden="1" xr:uid="{00000000-0005-0000-0000-000098020000}"/>
    <cellStyle name="Neutral 2" xfId="478" hidden="1" xr:uid="{00000000-0005-0000-0000-000099020000}"/>
    <cellStyle name="Neutral 2" xfId="460" hidden="1" xr:uid="{00000000-0005-0000-0000-00009A020000}"/>
    <cellStyle name="Neutral 2" xfId="438" hidden="1" xr:uid="{00000000-0005-0000-0000-00009B020000}"/>
    <cellStyle name="Neutral 2" xfId="501" hidden="1" xr:uid="{00000000-0005-0000-0000-00009C020000}"/>
    <cellStyle name="Neutral 2" xfId="496" hidden="1" xr:uid="{00000000-0005-0000-0000-00009D020000}"/>
    <cellStyle name="Neutral 2" xfId="546" hidden="1" xr:uid="{00000000-0005-0000-0000-00009E020000}"/>
    <cellStyle name="Neutral 2" xfId="560" hidden="1" xr:uid="{00000000-0005-0000-0000-00009F020000}"/>
    <cellStyle name="Neutral 2" xfId="542" hidden="1" xr:uid="{00000000-0005-0000-0000-0000A0020000}"/>
    <cellStyle name="Neutral 2" xfId="617" hidden="1" xr:uid="{00000000-0005-0000-0000-0000A1020000}"/>
    <cellStyle name="Neutral 2" xfId="631" hidden="1" xr:uid="{00000000-0005-0000-0000-0000A2020000}"/>
    <cellStyle name="Neutral 2" xfId="613" hidden="1" xr:uid="{00000000-0005-0000-0000-0000A3020000}"/>
    <cellStyle name="Neutral 2" xfId="591" hidden="1" xr:uid="{00000000-0005-0000-0000-0000A4020000}"/>
    <cellStyle name="Neutral 2" xfId="654" hidden="1" xr:uid="{00000000-0005-0000-0000-0000A5020000}"/>
    <cellStyle name="Neutral 2" xfId="649" hidden="1" xr:uid="{00000000-0005-0000-0000-0000A6020000}"/>
    <cellStyle name="Normál" xfId="0" builtinId="0"/>
    <cellStyle name="Normál 2" xfId="60" xr:uid="{00000000-0005-0000-0000-0000A8020000}"/>
    <cellStyle name="Normál 2 2" xfId="89" xr:uid="{00000000-0005-0000-0000-0000A9020000}"/>
    <cellStyle name="Normál 3" xfId="103" xr:uid="{00000000-0005-0000-0000-0000AA020000}"/>
    <cellStyle name="Normál 3 2" xfId="90" xr:uid="{00000000-0005-0000-0000-0000AB020000}"/>
    <cellStyle name="Normál 3 2 2" xfId="161" xr:uid="{00000000-0005-0000-0000-0000AC020000}"/>
    <cellStyle name="Normál 3 2 2 2" xfId="314" xr:uid="{00000000-0005-0000-0000-0000AD020000}"/>
    <cellStyle name="Normál 3 2 2 2 2" xfId="627" xr:uid="{00000000-0005-0000-0000-0000AE020000}"/>
    <cellStyle name="Normál 3 2 2 3" xfId="474" xr:uid="{00000000-0005-0000-0000-0000AF020000}"/>
    <cellStyle name="Normál 3 2 3" xfId="243" xr:uid="{00000000-0005-0000-0000-0000B0020000}"/>
    <cellStyle name="Normál 3 2 3 2" xfId="556" xr:uid="{00000000-0005-0000-0000-0000B1020000}"/>
    <cellStyle name="Normál 3 2 4" xfId="403" xr:uid="{00000000-0005-0000-0000-0000B2020000}"/>
    <cellStyle name="Normál 3 3" xfId="174" xr:uid="{00000000-0005-0000-0000-0000B3020000}"/>
    <cellStyle name="Normál 3 3 2" xfId="327" xr:uid="{00000000-0005-0000-0000-0000B4020000}"/>
    <cellStyle name="Normál 3 3 2 2" xfId="640" xr:uid="{00000000-0005-0000-0000-0000B5020000}"/>
    <cellStyle name="Normál 3 3 3" xfId="487" xr:uid="{00000000-0005-0000-0000-0000B6020000}"/>
    <cellStyle name="Normál 3 4" xfId="256" xr:uid="{00000000-0005-0000-0000-0000B7020000}"/>
    <cellStyle name="Normál 3 4 2" xfId="569" xr:uid="{00000000-0005-0000-0000-0000B8020000}"/>
    <cellStyle name="Normál 3 5" xfId="416" xr:uid="{00000000-0005-0000-0000-0000B9020000}"/>
    <cellStyle name="Normál 4" xfId="694" xr:uid="{00000000-0005-0000-0000-0000BA020000}"/>
    <cellStyle name="Note" xfId="34" xr:uid="{00000000-0005-0000-0000-0000BB020000}"/>
    <cellStyle name="Note 2" xfId="73" xr:uid="{00000000-0005-0000-0000-0000BC020000}"/>
    <cellStyle name="Output" xfId="35" xr:uid="{00000000-0005-0000-0000-0000BD020000}"/>
    <cellStyle name="Összesen" xfId="53" builtinId="25" hidden="1"/>
    <cellStyle name="Összesen" xfId="704" builtinId="25" customBuiltin="1"/>
    <cellStyle name="Rossz" xfId="358" builtinId="27" customBuiltin="1"/>
    <cellStyle name="Semleges" xfId="672" builtinId="28" customBuiltin="1"/>
    <cellStyle name="Sheet Title" xfId="36" xr:uid="{00000000-0005-0000-0000-0000C2020000}"/>
    <cellStyle name="Számítás" xfId="673" builtinId="22" customBuiltin="1"/>
    <cellStyle name="Százalék" xfId="357" builtinId="5"/>
    <cellStyle name="Total" xfId="37" xr:uid="{00000000-0005-0000-0000-0000C5020000}"/>
    <cellStyle name="Warning Text" xfId="38" xr:uid="{00000000-0005-0000-0000-0000C6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03"/>
  <sheetViews>
    <sheetView tabSelected="1" view="pageBreakPreview" zoomScaleNormal="80" zoomScaleSheetLayoutView="100" workbookViewId="0">
      <pane xSplit="3" ySplit="6" topLeftCell="D7" activePane="bottomRight" state="frozen"/>
      <selection pane="topRight" activeCell="D1" sqref="D1"/>
      <selection pane="bottomLeft" activeCell="A13" sqref="A13"/>
      <selection pane="bottomRight" activeCell="J48" sqref="J48"/>
    </sheetView>
  </sheetViews>
  <sheetFormatPr defaultColWidth="9.109375" defaultRowHeight="13.2" x14ac:dyDescent="0.25"/>
  <cols>
    <col min="1" max="1" width="5.5546875" style="18" customWidth="1"/>
    <col min="2" max="2" width="14.5546875" style="243" customWidth="1"/>
    <col min="3" max="3" width="39.33203125" style="14" customWidth="1"/>
    <col min="4" max="4" width="22.109375" style="14" hidden="1" customWidth="1"/>
    <col min="5" max="5" width="17.109375" style="14" hidden="1" customWidth="1"/>
    <col min="6" max="6" width="5" style="14" bestFit="1" customWidth="1"/>
    <col min="7" max="7" width="5" style="14" customWidth="1"/>
    <col min="8" max="8" width="6.109375" style="14" bestFit="1" customWidth="1"/>
    <col min="9" max="9" width="5" style="14" customWidth="1"/>
    <col min="10" max="10" width="7.88671875" style="14" bestFit="1" customWidth="1"/>
    <col min="11" max="11" width="3.5546875" style="117" customWidth="1"/>
    <col min="12" max="12" width="4.33203125" style="117" bestFit="1" customWidth="1"/>
    <col min="13" max="13" width="2.88671875" style="117" bestFit="1" customWidth="1"/>
    <col min="14" max="14" width="2.44140625" style="117" bestFit="1" customWidth="1"/>
    <col min="15" max="15" width="4.109375" style="117" bestFit="1" customWidth="1"/>
    <col min="16" max="16" width="3.5546875" style="117" customWidth="1"/>
    <col min="17" max="17" width="4.33203125" style="117" bestFit="1" customWidth="1"/>
    <col min="18" max="18" width="2.88671875" style="117" bestFit="1" customWidth="1"/>
    <col min="19" max="19" width="2.44140625" style="117" bestFit="1" customWidth="1"/>
    <col min="20" max="20" width="4.109375" style="117" bestFit="1" customWidth="1"/>
    <col min="21" max="21" width="3.5546875" style="117" customWidth="1"/>
    <col min="22" max="22" width="4.33203125" style="117" bestFit="1" customWidth="1"/>
    <col min="23" max="23" width="3.44140625" style="117" bestFit="1" customWidth="1"/>
    <col min="24" max="24" width="2.44140625" style="117" bestFit="1" customWidth="1"/>
    <col min="25" max="25" width="4.109375" style="117" bestFit="1" customWidth="1"/>
    <col min="26" max="26" width="3.5546875" style="117" customWidth="1"/>
    <col min="27" max="27" width="4.33203125" style="117" bestFit="1" customWidth="1"/>
    <col min="28" max="28" width="3.44140625" style="117" bestFit="1" customWidth="1"/>
    <col min="29" max="29" width="2.44140625" style="117" bestFit="1" customWidth="1"/>
    <col min="30" max="30" width="4.109375" style="117" bestFit="1" customWidth="1"/>
    <col min="31" max="31" width="3.5546875" style="117" customWidth="1"/>
    <col min="32" max="32" width="4.33203125" style="117" bestFit="1" customWidth="1"/>
    <col min="33" max="33" width="3" style="117" bestFit="1" customWidth="1"/>
    <col min="34" max="34" width="2.44140625" style="117" bestFit="1" customWidth="1"/>
    <col min="35" max="35" width="4.109375" style="117" bestFit="1" customWidth="1"/>
    <col min="36" max="36" width="3.5546875" style="117" customWidth="1"/>
    <col min="37" max="37" width="4.33203125" style="117" bestFit="1" customWidth="1"/>
    <col min="38" max="38" width="3" style="117" bestFit="1" customWidth="1"/>
    <col min="39" max="39" width="2.44140625" style="117" bestFit="1" customWidth="1"/>
    <col min="40" max="40" width="4.109375" style="117" bestFit="1" customWidth="1"/>
    <col min="41" max="41" width="4.5546875" style="17" bestFit="1" customWidth="1"/>
    <col min="42" max="42" width="15.109375" style="117" bestFit="1" customWidth="1"/>
    <col min="43" max="43" width="4.33203125" style="17" hidden="1" customWidth="1"/>
    <col min="44" max="44" width="14.5546875" style="117" hidden="1" customWidth="1"/>
    <col min="45" max="46" width="0" style="117" hidden="1" customWidth="1"/>
    <col min="47" max="16384" width="9.109375" style="117"/>
  </cols>
  <sheetData>
    <row r="1" spans="1:44" ht="15.6" x14ac:dyDescent="0.25">
      <c r="B1" s="388" t="s">
        <v>136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  <c r="AK1" s="388"/>
      <c r="AL1" s="388"/>
      <c r="AM1" s="388"/>
      <c r="AN1" s="388"/>
      <c r="AO1" s="388"/>
      <c r="AP1" s="388"/>
      <c r="AQ1" s="388"/>
      <c r="AR1" s="388"/>
    </row>
    <row r="2" spans="1:44" s="51" customFormat="1" x14ac:dyDescent="0.25">
      <c r="A2" s="393" t="s">
        <v>18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</row>
    <row r="3" spans="1:44" s="51" customFormat="1" ht="13.8" thickBot="1" x14ac:dyDescent="0.3">
      <c r="A3" s="18"/>
      <c r="B3" s="15"/>
      <c r="C3" s="64"/>
      <c r="D3" s="64"/>
      <c r="E3" s="64"/>
      <c r="F3" s="64"/>
      <c r="G3" s="64"/>
      <c r="H3" s="64"/>
      <c r="I3" s="64"/>
      <c r="J3" s="64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18"/>
      <c r="AQ3" s="18"/>
    </row>
    <row r="4" spans="1:44" s="51" customFormat="1" x14ac:dyDescent="0.25">
      <c r="A4" s="397"/>
      <c r="B4" s="385" t="s">
        <v>16</v>
      </c>
      <c r="C4" s="371" t="s">
        <v>2</v>
      </c>
      <c r="D4" s="373" t="s">
        <v>39</v>
      </c>
      <c r="E4" s="375" t="s">
        <v>40</v>
      </c>
      <c r="F4" s="1" t="s">
        <v>0</v>
      </c>
      <c r="G4" s="20"/>
      <c r="H4" s="20"/>
      <c r="I4" s="20"/>
      <c r="J4" s="377" t="s">
        <v>58</v>
      </c>
      <c r="K4" s="379" t="s">
        <v>1</v>
      </c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/>
      <c r="AO4" s="395"/>
      <c r="AP4" s="391" t="s">
        <v>22</v>
      </c>
      <c r="AQ4" s="363"/>
      <c r="AR4" s="365" t="s">
        <v>22</v>
      </c>
    </row>
    <row r="5" spans="1:44" s="51" customFormat="1" ht="13.8" thickBot="1" x14ac:dyDescent="0.3">
      <c r="A5" s="398"/>
      <c r="B5" s="386"/>
      <c r="C5" s="387"/>
      <c r="D5" s="374"/>
      <c r="E5" s="376"/>
      <c r="F5" s="3" t="s">
        <v>3</v>
      </c>
      <c r="G5" s="90" t="s">
        <v>10</v>
      </c>
      <c r="H5" s="90" t="s">
        <v>12</v>
      </c>
      <c r="I5" s="90" t="s">
        <v>93</v>
      </c>
      <c r="J5" s="378"/>
      <c r="K5" s="4"/>
      <c r="L5" s="5"/>
      <c r="M5" s="5" t="s">
        <v>4</v>
      </c>
      <c r="N5" s="5"/>
      <c r="O5" s="255"/>
      <c r="P5" s="5"/>
      <c r="Q5" s="5"/>
      <c r="R5" s="5" t="s">
        <v>5</v>
      </c>
      <c r="S5" s="5"/>
      <c r="T5" s="255"/>
      <c r="U5" s="5"/>
      <c r="V5" s="5"/>
      <c r="W5" s="5" t="s">
        <v>6</v>
      </c>
      <c r="X5" s="5"/>
      <c r="Y5" s="255"/>
      <c r="Z5" s="5"/>
      <c r="AA5" s="5"/>
      <c r="AB5" s="5" t="s">
        <v>7</v>
      </c>
      <c r="AC5" s="5"/>
      <c r="AD5" s="255"/>
      <c r="AE5" s="5"/>
      <c r="AF5" s="5"/>
      <c r="AG5" s="5" t="s">
        <v>8</v>
      </c>
      <c r="AH5" s="5"/>
      <c r="AI5" s="255"/>
      <c r="AJ5" s="4"/>
      <c r="AK5" s="5"/>
      <c r="AL5" s="5" t="s">
        <v>9</v>
      </c>
      <c r="AM5" s="5"/>
      <c r="AN5" s="256"/>
      <c r="AO5" s="396"/>
      <c r="AP5" s="392"/>
      <c r="AQ5" s="364"/>
      <c r="AR5" s="366"/>
    </row>
    <row r="6" spans="1:44" s="51" customFormat="1" ht="12.75" customHeight="1" x14ac:dyDescent="0.25">
      <c r="A6" s="223"/>
      <c r="B6" s="248"/>
      <c r="C6" s="249"/>
      <c r="D6" s="250"/>
      <c r="E6" s="250"/>
      <c r="F6" s="251"/>
      <c r="G6" s="224"/>
      <c r="H6" s="224"/>
      <c r="I6" s="224"/>
      <c r="J6" s="257"/>
      <c r="K6" s="223" t="s">
        <v>10</v>
      </c>
      <c r="L6" s="224" t="s">
        <v>12</v>
      </c>
      <c r="M6" s="224" t="s">
        <v>11</v>
      </c>
      <c r="N6" s="224" t="s">
        <v>13</v>
      </c>
      <c r="O6" s="258" t="s">
        <v>14</v>
      </c>
      <c r="P6" s="223" t="s">
        <v>10</v>
      </c>
      <c r="Q6" s="224" t="s">
        <v>12</v>
      </c>
      <c r="R6" s="224" t="s">
        <v>11</v>
      </c>
      <c r="S6" s="224" t="s">
        <v>13</v>
      </c>
      <c r="T6" s="258" t="s">
        <v>14</v>
      </c>
      <c r="U6" s="223" t="s">
        <v>10</v>
      </c>
      <c r="V6" s="224" t="s">
        <v>12</v>
      </c>
      <c r="W6" s="224" t="s">
        <v>11</v>
      </c>
      <c r="X6" s="224" t="s">
        <v>13</v>
      </c>
      <c r="Y6" s="258" t="s">
        <v>14</v>
      </c>
      <c r="Z6" s="223" t="s">
        <v>10</v>
      </c>
      <c r="AA6" s="224" t="s">
        <v>12</v>
      </c>
      <c r="AB6" s="224" t="s">
        <v>11</v>
      </c>
      <c r="AC6" s="224" t="s">
        <v>13</v>
      </c>
      <c r="AD6" s="258" t="s">
        <v>14</v>
      </c>
      <c r="AE6" s="223" t="s">
        <v>10</v>
      </c>
      <c r="AF6" s="224" t="s">
        <v>12</v>
      </c>
      <c r="AG6" s="224" t="s">
        <v>11</v>
      </c>
      <c r="AH6" s="224" t="s">
        <v>13</v>
      </c>
      <c r="AI6" s="258" t="s">
        <v>14</v>
      </c>
      <c r="AJ6" s="223" t="s">
        <v>10</v>
      </c>
      <c r="AK6" s="224" t="s">
        <v>12</v>
      </c>
      <c r="AL6" s="224" t="s">
        <v>11</v>
      </c>
      <c r="AM6" s="224" t="s">
        <v>13</v>
      </c>
      <c r="AN6" s="258" t="s">
        <v>14</v>
      </c>
      <c r="AO6" s="252"/>
      <c r="AP6" s="265" t="s">
        <v>16</v>
      </c>
      <c r="AQ6" s="266"/>
      <c r="AR6" s="267"/>
    </row>
    <row r="7" spans="1:44" s="51" customFormat="1" ht="12.75" customHeight="1" x14ac:dyDescent="0.25">
      <c r="A7" s="21"/>
      <c r="B7" s="389" t="s">
        <v>19</v>
      </c>
      <c r="C7" s="390"/>
      <c r="D7" s="65"/>
      <c r="E7" s="65"/>
      <c r="F7" s="268">
        <f t="shared" ref="F7:M7" si="0">SUM(F8:F11)</f>
        <v>19</v>
      </c>
      <c r="G7" s="268">
        <f t="shared" si="0"/>
        <v>11</v>
      </c>
      <c r="H7" s="268">
        <f t="shared" si="0"/>
        <v>8</v>
      </c>
      <c r="I7" s="268">
        <f t="shared" si="0"/>
        <v>0</v>
      </c>
      <c r="J7" s="268">
        <f t="shared" si="0"/>
        <v>23</v>
      </c>
      <c r="K7" s="259">
        <f t="shared" si="0"/>
        <v>6</v>
      </c>
      <c r="L7" s="253">
        <f t="shared" si="0"/>
        <v>5</v>
      </c>
      <c r="M7" s="253">
        <f t="shared" si="0"/>
        <v>0</v>
      </c>
      <c r="N7" s="253"/>
      <c r="O7" s="260">
        <f>SUM(O8:O11)</f>
        <v>12</v>
      </c>
      <c r="P7" s="21">
        <f>SUM(P8:P11)</f>
        <v>5</v>
      </c>
      <c r="Q7" s="253">
        <f>SUM(Q8:Q11)</f>
        <v>3</v>
      </c>
      <c r="R7" s="253">
        <f>SUM(R8:R11)</f>
        <v>0</v>
      </c>
      <c r="S7" s="253"/>
      <c r="T7" s="260">
        <f>SUM(T8:T11)</f>
        <v>11</v>
      </c>
      <c r="U7" s="21">
        <f>SUM(U8:U11)</f>
        <v>0</v>
      </c>
      <c r="V7" s="253">
        <f>SUM(V8:V11)</f>
        <v>0</v>
      </c>
      <c r="W7" s="253">
        <f>SUM(W8:W11)</f>
        <v>0</v>
      </c>
      <c r="X7" s="253"/>
      <c r="Y7" s="260">
        <f>SUM(Y8:Y11)</f>
        <v>0</v>
      </c>
      <c r="Z7" s="21">
        <f>SUM(Z8:Z11)</f>
        <v>0</v>
      </c>
      <c r="AA7" s="253">
        <f>SUM(AA8:AA11)</f>
        <v>0</v>
      </c>
      <c r="AB7" s="253">
        <f>SUM(AB8:AB11)</f>
        <v>0</v>
      </c>
      <c r="AC7" s="253"/>
      <c r="AD7" s="260">
        <f>SUM(AD8:AD11)</f>
        <v>0</v>
      </c>
      <c r="AE7" s="21">
        <f>SUM(AE8:AE11)</f>
        <v>0</v>
      </c>
      <c r="AF7" s="253">
        <f>SUM(AF8:AF11)</f>
        <v>0</v>
      </c>
      <c r="AG7" s="253">
        <f>SUM(AG8:AG11)</f>
        <v>0</v>
      </c>
      <c r="AH7" s="253"/>
      <c r="AI7" s="260">
        <f>SUM(AI8:AI11)</f>
        <v>0</v>
      </c>
      <c r="AJ7" s="21">
        <f>SUM(AJ8:AJ11)</f>
        <v>0</v>
      </c>
      <c r="AK7" s="253">
        <f>SUM(AK8:AK11)</f>
        <v>0</v>
      </c>
      <c r="AL7" s="253">
        <f>SUM(AL8:AL11)</f>
        <v>0</v>
      </c>
      <c r="AM7" s="253"/>
      <c r="AN7" s="260">
        <f>SUM(AN8:AN11)</f>
        <v>0</v>
      </c>
      <c r="AO7" s="269"/>
      <c r="AP7" s="270"/>
      <c r="AQ7" s="268"/>
      <c r="AR7" s="271"/>
    </row>
    <row r="8" spans="1:44" s="93" customFormat="1" ht="12.75" customHeight="1" x14ac:dyDescent="0.25">
      <c r="A8" s="28" t="s">
        <v>4</v>
      </c>
      <c r="B8" s="13" t="s">
        <v>92</v>
      </c>
      <c r="C8" s="91" t="s">
        <v>91</v>
      </c>
      <c r="D8" s="39" t="s">
        <v>61</v>
      </c>
      <c r="E8" s="39" t="s">
        <v>60</v>
      </c>
      <c r="F8" s="40">
        <f t="shared" ref="F8:F11" si="1">SUM(K8:M8)+SUM(P8:R8)+SUM(U8:W8)+SUM(Z8:AB8)+SUM(AE8:AG8)+SUM(AJ8:AL8)</f>
        <v>6</v>
      </c>
      <c r="G8" s="140">
        <f t="shared" ref="G8:G11" si="2">K8+P8+U8+Z8+AE8+AJ8</f>
        <v>3</v>
      </c>
      <c r="H8" s="140">
        <f>L8+Q8+V8+AA8+AF8+AK8</f>
        <v>3</v>
      </c>
      <c r="I8" s="140">
        <f t="shared" ref="I8:I11" si="3">M8+R8+W8+AB8+AG8+AL8</f>
        <v>0</v>
      </c>
      <c r="J8" s="228">
        <f t="shared" ref="J8:J11" si="4">O8+T8+Y8+AD8+AI8+AN8</f>
        <v>6</v>
      </c>
      <c r="K8" s="40">
        <v>3</v>
      </c>
      <c r="L8" s="140">
        <v>3</v>
      </c>
      <c r="M8" s="261">
        <v>0</v>
      </c>
      <c r="N8" s="262" t="s">
        <v>43</v>
      </c>
      <c r="O8" s="228">
        <v>6</v>
      </c>
      <c r="P8" s="40"/>
      <c r="Q8" s="140"/>
      <c r="R8" s="261"/>
      <c r="S8" s="262"/>
      <c r="T8" s="228"/>
      <c r="U8" s="261"/>
      <c r="V8" s="140"/>
      <c r="W8" s="261"/>
      <c r="X8" s="262"/>
      <c r="Y8" s="228"/>
      <c r="Z8" s="40"/>
      <c r="AA8" s="140"/>
      <c r="AB8" s="261"/>
      <c r="AC8" s="262"/>
      <c r="AD8" s="228"/>
      <c r="AE8" s="40"/>
      <c r="AF8" s="140"/>
      <c r="AG8" s="261"/>
      <c r="AH8" s="262"/>
      <c r="AI8" s="228"/>
      <c r="AJ8" s="263"/>
      <c r="AK8" s="140"/>
      <c r="AL8" s="261"/>
      <c r="AM8" s="262"/>
      <c r="AN8" s="228"/>
      <c r="AO8" s="92"/>
      <c r="AP8" s="272"/>
      <c r="AQ8" s="273"/>
      <c r="AR8" s="274"/>
    </row>
    <row r="9" spans="1:44" s="93" customFormat="1" ht="12.75" customHeight="1" x14ac:dyDescent="0.25">
      <c r="A9" s="120" t="s">
        <v>5</v>
      </c>
      <c r="B9" s="121" t="s">
        <v>162</v>
      </c>
      <c r="C9" s="94" t="s">
        <v>44</v>
      </c>
      <c r="D9" s="38" t="s">
        <v>62</v>
      </c>
      <c r="E9" s="38" t="s">
        <v>63</v>
      </c>
      <c r="F9" s="41">
        <f t="shared" si="1"/>
        <v>5</v>
      </c>
      <c r="G9" s="55">
        <f t="shared" si="2"/>
        <v>3</v>
      </c>
      <c r="H9" s="55">
        <f t="shared" ref="H9:H11" si="5">L9+Q9+V9+AA9+AF9+AK9</f>
        <v>2</v>
      </c>
      <c r="I9" s="55">
        <f t="shared" si="3"/>
        <v>0</v>
      </c>
      <c r="J9" s="57">
        <f t="shared" si="4"/>
        <v>6</v>
      </c>
      <c r="K9" s="41">
        <v>3</v>
      </c>
      <c r="L9" s="55">
        <v>2</v>
      </c>
      <c r="M9" s="123">
        <v>0</v>
      </c>
      <c r="N9" s="56" t="s">
        <v>43</v>
      </c>
      <c r="O9" s="57">
        <v>6</v>
      </c>
      <c r="P9" s="41"/>
      <c r="Q9" s="55"/>
      <c r="R9" s="123"/>
      <c r="S9" s="56"/>
      <c r="T9" s="57"/>
      <c r="U9" s="123"/>
      <c r="V9" s="55"/>
      <c r="W9" s="123"/>
      <c r="X9" s="56"/>
      <c r="Y9" s="57"/>
      <c r="Z9" s="41"/>
      <c r="AA9" s="55"/>
      <c r="AB9" s="123"/>
      <c r="AC9" s="56"/>
      <c r="AD9" s="57"/>
      <c r="AE9" s="41"/>
      <c r="AF9" s="55"/>
      <c r="AG9" s="123"/>
      <c r="AH9" s="56"/>
      <c r="AI9" s="57"/>
      <c r="AJ9" s="41"/>
      <c r="AK9" s="45"/>
      <c r="AL9" s="123"/>
      <c r="AM9" s="56"/>
      <c r="AN9" s="57"/>
      <c r="AO9" s="69"/>
      <c r="AP9" s="95"/>
      <c r="AQ9" s="26"/>
      <c r="AR9" s="61"/>
    </row>
    <row r="10" spans="1:44" s="93" customFormat="1" ht="12.75" customHeight="1" x14ac:dyDescent="0.25">
      <c r="A10" s="120" t="s">
        <v>6</v>
      </c>
      <c r="B10" s="121" t="s">
        <v>163</v>
      </c>
      <c r="C10" s="94" t="s">
        <v>45</v>
      </c>
      <c r="D10" s="38" t="s">
        <v>62</v>
      </c>
      <c r="E10" s="38" t="s">
        <v>63</v>
      </c>
      <c r="F10" s="41">
        <f t="shared" si="1"/>
        <v>5</v>
      </c>
      <c r="G10" s="55">
        <f t="shared" si="2"/>
        <v>3</v>
      </c>
      <c r="H10" s="55">
        <f t="shared" si="5"/>
        <v>2</v>
      </c>
      <c r="I10" s="55">
        <f t="shared" si="3"/>
        <v>0</v>
      </c>
      <c r="J10" s="57">
        <f t="shared" si="4"/>
        <v>6</v>
      </c>
      <c r="K10" s="41"/>
      <c r="L10" s="55"/>
      <c r="M10" s="123"/>
      <c r="N10" s="56"/>
      <c r="O10" s="57"/>
      <c r="P10" s="41">
        <v>3</v>
      </c>
      <c r="Q10" s="55">
        <v>2</v>
      </c>
      <c r="R10" s="56">
        <v>0</v>
      </c>
      <c r="S10" s="56" t="s">
        <v>43</v>
      </c>
      <c r="T10" s="57">
        <v>6</v>
      </c>
      <c r="U10" s="123"/>
      <c r="V10" s="55"/>
      <c r="W10" s="123"/>
      <c r="X10" s="56"/>
      <c r="Y10" s="57"/>
      <c r="Z10" s="41"/>
      <c r="AA10" s="55"/>
      <c r="AB10" s="123"/>
      <c r="AC10" s="56"/>
      <c r="AD10" s="57"/>
      <c r="AE10" s="41"/>
      <c r="AF10" s="55"/>
      <c r="AG10" s="123"/>
      <c r="AH10" s="56"/>
      <c r="AI10" s="57"/>
      <c r="AJ10" s="41"/>
      <c r="AK10" s="45"/>
      <c r="AL10" s="123"/>
      <c r="AM10" s="56"/>
      <c r="AN10" s="57"/>
      <c r="AO10" s="96" t="str">
        <f>A9</f>
        <v>2.</v>
      </c>
      <c r="AP10" s="66" t="str">
        <f>B9</f>
        <v>NMXDM1PBNE</v>
      </c>
      <c r="AQ10" s="26"/>
      <c r="AR10" s="61"/>
    </row>
    <row r="11" spans="1:44" s="93" customFormat="1" ht="12.75" customHeight="1" thickBot="1" x14ac:dyDescent="0.3">
      <c r="A11" s="109" t="s">
        <v>7</v>
      </c>
      <c r="B11" s="236" t="s">
        <v>164</v>
      </c>
      <c r="C11" s="110" t="s">
        <v>46</v>
      </c>
      <c r="D11" s="111" t="s">
        <v>67</v>
      </c>
      <c r="E11" s="111" t="s">
        <v>67</v>
      </c>
      <c r="F11" s="171">
        <f t="shared" si="1"/>
        <v>3</v>
      </c>
      <c r="G11" s="169">
        <f t="shared" si="2"/>
        <v>2</v>
      </c>
      <c r="H11" s="169">
        <f t="shared" si="5"/>
        <v>1</v>
      </c>
      <c r="I11" s="169">
        <f t="shared" si="3"/>
        <v>0</v>
      </c>
      <c r="J11" s="229">
        <f t="shared" si="4"/>
        <v>5</v>
      </c>
      <c r="K11" s="171"/>
      <c r="L11" s="169"/>
      <c r="M11" s="161"/>
      <c r="N11" s="168"/>
      <c r="O11" s="229"/>
      <c r="P11" s="171">
        <v>2</v>
      </c>
      <c r="Q11" s="169">
        <v>1</v>
      </c>
      <c r="R11" s="161">
        <v>0</v>
      </c>
      <c r="S11" s="168" t="s">
        <v>43</v>
      </c>
      <c r="T11" s="229">
        <v>5</v>
      </c>
      <c r="U11" s="161"/>
      <c r="V11" s="169"/>
      <c r="W11" s="161"/>
      <c r="X11" s="168"/>
      <c r="Y11" s="229"/>
      <c r="Z11" s="171"/>
      <c r="AA11" s="169"/>
      <c r="AB11" s="161"/>
      <c r="AC11" s="168"/>
      <c r="AD11" s="229"/>
      <c r="AE11" s="171"/>
      <c r="AF11" s="169"/>
      <c r="AG11" s="161"/>
      <c r="AH11" s="168"/>
      <c r="AI11" s="229"/>
      <c r="AJ11" s="171"/>
      <c r="AK11" s="264"/>
      <c r="AL11" s="161"/>
      <c r="AM11" s="168"/>
      <c r="AN11" s="229"/>
      <c r="AO11" s="112"/>
      <c r="AP11" s="113"/>
      <c r="AQ11" s="114"/>
      <c r="AR11" s="115"/>
    </row>
    <row r="12" spans="1:44" ht="38.25" customHeight="1" x14ac:dyDescent="0.25">
      <c r="A12" s="401"/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  <c r="AI12" s="402"/>
      <c r="AJ12" s="402"/>
      <c r="AK12" s="402"/>
      <c r="AL12" s="402"/>
      <c r="AM12" s="402"/>
      <c r="AN12" s="402"/>
      <c r="AO12" s="402"/>
      <c r="AP12" s="402"/>
      <c r="AQ12" s="402"/>
      <c r="AR12" s="402"/>
    </row>
    <row r="13" spans="1:44" s="51" customFormat="1" ht="12.75" customHeight="1" x14ac:dyDescent="0.25">
      <c r="A13" s="21"/>
      <c r="B13" s="389" t="s">
        <v>20</v>
      </c>
      <c r="C13" s="390"/>
      <c r="D13" s="65"/>
      <c r="E13" s="65"/>
      <c r="F13" s="24">
        <f>SUM(F14:F18)</f>
        <v>10</v>
      </c>
      <c r="G13" s="253">
        <f t="shared" ref="G13:J13" si="6">SUM(G14:G18)</f>
        <v>9</v>
      </c>
      <c r="H13" s="253">
        <f t="shared" si="6"/>
        <v>1</v>
      </c>
      <c r="I13" s="253">
        <f t="shared" si="6"/>
        <v>0</v>
      </c>
      <c r="J13" s="254">
        <f t="shared" si="6"/>
        <v>14</v>
      </c>
      <c r="K13" s="24">
        <f>SUM(K14:K18)</f>
        <v>0</v>
      </c>
      <c r="L13" s="253">
        <f>SUM(L14:L18)</f>
        <v>0</v>
      </c>
      <c r="M13" s="253">
        <f>SUM(M14:M18)</f>
        <v>0</v>
      </c>
      <c r="N13" s="253"/>
      <c r="O13" s="254">
        <f>SUM(O14:O18)</f>
        <v>0</v>
      </c>
      <c r="P13" s="21">
        <f>SUM(P14:P18)</f>
        <v>2</v>
      </c>
      <c r="Q13" s="21">
        <f>SUM(Q14:Q18)</f>
        <v>0</v>
      </c>
      <c r="R13" s="21">
        <f>SUM(R14:R18)</f>
        <v>0</v>
      </c>
      <c r="S13" s="253"/>
      <c r="T13" s="21">
        <f>SUM(T14:T18)</f>
        <v>5</v>
      </c>
      <c r="U13" s="21">
        <f>SUM(U14:U18)</f>
        <v>1</v>
      </c>
      <c r="V13" s="21">
        <f>SUM(V14:V18)</f>
        <v>1</v>
      </c>
      <c r="W13" s="21">
        <f>SUM(W14:W18)</f>
        <v>0</v>
      </c>
      <c r="X13" s="253"/>
      <c r="Y13" s="21">
        <f>SUM(Y14:Y18)</f>
        <v>3</v>
      </c>
      <c r="Z13" s="21">
        <f>SUM(Z14:Z18)</f>
        <v>2</v>
      </c>
      <c r="AA13" s="21">
        <f>SUM(AA14:AA18)</f>
        <v>0</v>
      </c>
      <c r="AB13" s="21">
        <f>SUM(AB14:AB18)</f>
        <v>0</v>
      </c>
      <c r="AC13" s="253"/>
      <c r="AD13" s="21">
        <f>SUM(AD14:AD18)</f>
        <v>2</v>
      </c>
      <c r="AE13" s="21">
        <f>SUM(AE14:AE18)</f>
        <v>2</v>
      </c>
      <c r="AF13" s="21">
        <f>SUM(AF14:AF18)</f>
        <v>0</v>
      </c>
      <c r="AG13" s="21">
        <f>SUM(AG14:AG18)</f>
        <v>0</v>
      </c>
      <c r="AH13" s="253"/>
      <c r="AI13" s="21">
        <f>SUM(AI14:AI18)</f>
        <v>2</v>
      </c>
      <c r="AJ13" s="21">
        <f>SUM(AJ14:AJ18)</f>
        <v>2</v>
      </c>
      <c r="AK13" s="21">
        <f>SUM(AK14:AK18)</f>
        <v>0</v>
      </c>
      <c r="AL13" s="21">
        <f>SUM(AL14:AL18)</f>
        <v>0</v>
      </c>
      <c r="AM13" s="253"/>
      <c r="AN13" s="21">
        <f>SUM(AN14:AN18)</f>
        <v>2</v>
      </c>
      <c r="AO13" s="24"/>
      <c r="AP13" s="275"/>
      <c r="AQ13" s="276"/>
      <c r="AR13" s="277"/>
    </row>
    <row r="14" spans="1:44" s="93" customFormat="1" ht="12.75" customHeight="1" x14ac:dyDescent="0.25">
      <c r="A14" s="28" t="s">
        <v>8</v>
      </c>
      <c r="B14" s="13" t="s">
        <v>165</v>
      </c>
      <c r="C14" s="29" t="s">
        <v>41</v>
      </c>
      <c r="D14" s="39" t="s">
        <v>81</v>
      </c>
      <c r="E14" s="39"/>
      <c r="F14" s="40">
        <f>SUM(K14:M14)+SUM(P14:R14)+SUM(U14:W14)+SUM(Z14:AB14)+SUM(AE14:AG14)+SUM(AJ14:AL14)</f>
        <v>2</v>
      </c>
      <c r="G14" s="140">
        <f t="shared" ref="G14:G18" si="7">K14+P14+U14+Z14+AE14+AJ14</f>
        <v>2</v>
      </c>
      <c r="H14" s="140">
        <f t="shared" ref="H14:H18" si="8">L14+Q14+V14+AA14+AF14+AK14</f>
        <v>0</v>
      </c>
      <c r="I14" s="140">
        <f t="shared" ref="I14:I18" si="9">M14+R14+W14+AB14+AG14+AL14</f>
        <v>0</v>
      </c>
      <c r="J14" s="228">
        <f>O14+T14+Y14+AD14+AI14+AN14</f>
        <v>2</v>
      </c>
      <c r="K14" s="40"/>
      <c r="L14" s="140"/>
      <c r="M14" s="140"/>
      <c r="N14" s="140"/>
      <c r="O14" s="228"/>
      <c r="P14" s="40"/>
      <c r="Q14" s="140"/>
      <c r="R14" s="140"/>
      <c r="S14" s="140"/>
      <c r="T14" s="228"/>
      <c r="U14" s="40"/>
      <c r="V14" s="140"/>
      <c r="W14" s="140"/>
      <c r="X14" s="140"/>
      <c r="Y14" s="228"/>
      <c r="Z14" s="40">
        <v>2</v>
      </c>
      <c r="AA14" s="140">
        <v>0</v>
      </c>
      <c r="AB14" s="140">
        <v>0</v>
      </c>
      <c r="AC14" s="140" t="s">
        <v>38</v>
      </c>
      <c r="AD14" s="228">
        <v>2</v>
      </c>
      <c r="AE14" s="40"/>
      <c r="AF14" s="140"/>
      <c r="AG14" s="140"/>
      <c r="AH14" s="140"/>
      <c r="AI14" s="228"/>
      <c r="AJ14" s="40"/>
      <c r="AK14" s="140"/>
      <c r="AL14" s="140"/>
      <c r="AM14" s="140"/>
      <c r="AN14" s="228"/>
      <c r="AO14" s="97"/>
      <c r="AP14" s="278"/>
      <c r="AQ14" s="279"/>
      <c r="AR14" s="280"/>
    </row>
    <row r="15" spans="1:44" s="93" customFormat="1" ht="12.75" customHeight="1" x14ac:dyDescent="0.25">
      <c r="A15" s="120" t="s">
        <v>9</v>
      </c>
      <c r="B15" s="121" t="s">
        <v>166</v>
      </c>
      <c r="C15" s="116" t="s">
        <v>87</v>
      </c>
      <c r="D15" s="38" t="s">
        <v>82</v>
      </c>
      <c r="E15" s="38"/>
      <c r="F15" s="41">
        <f t="shared" ref="F15:F18" si="10">SUM(K15:M15)+SUM(P15:R15)+SUM(U15:W15)+SUM(Z15:AB15)+SUM(AE15:AG15)+SUM(AJ15:AL15)</f>
        <v>2</v>
      </c>
      <c r="G15" s="55">
        <f t="shared" si="7"/>
        <v>2</v>
      </c>
      <c r="H15" s="55">
        <f t="shared" si="8"/>
        <v>0</v>
      </c>
      <c r="I15" s="55">
        <f t="shared" si="9"/>
        <v>0</v>
      </c>
      <c r="J15" s="57">
        <f t="shared" ref="J15:J18" si="11">O15+T15+Y15+AD15+AI15+AN15</f>
        <v>2</v>
      </c>
      <c r="K15" s="41"/>
      <c r="L15" s="55"/>
      <c r="M15" s="55"/>
      <c r="N15" s="55"/>
      <c r="O15" s="57"/>
      <c r="P15" s="41"/>
      <c r="Q15" s="55"/>
      <c r="R15" s="55"/>
      <c r="S15" s="55"/>
      <c r="T15" s="57"/>
      <c r="U15" s="41"/>
      <c r="V15" s="55"/>
      <c r="W15" s="55"/>
      <c r="X15" s="55"/>
      <c r="Y15" s="57"/>
      <c r="Z15" s="41"/>
      <c r="AA15" s="55"/>
      <c r="AB15" s="55"/>
      <c r="AC15" s="55"/>
      <c r="AD15" s="57"/>
      <c r="AE15" s="41">
        <v>2</v>
      </c>
      <c r="AF15" s="55">
        <v>0</v>
      </c>
      <c r="AG15" s="55">
        <v>0</v>
      </c>
      <c r="AH15" s="55" t="s">
        <v>38</v>
      </c>
      <c r="AI15" s="57">
        <v>2</v>
      </c>
      <c r="AJ15" s="41"/>
      <c r="AK15" s="55"/>
      <c r="AL15" s="55"/>
      <c r="AM15" s="55"/>
      <c r="AN15" s="57"/>
      <c r="AO15" s="69"/>
      <c r="AP15" s="95"/>
      <c r="AQ15" s="281"/>
      <c r="AR15" s="282"/>
    </row>
    <row r="16" spans="1:44" s="93" customFormat="1" ht="12.75" customHeight="1" x14ac:dyDescent="0.25">
      <c r="A16" s="120" t="s">
        <v>15</v>
      </c>
      <c r="B16" s="121" t="s">
        <v>167</v>
      </c>
      <c r="C16" s="116" t="s">
        <v>42</v>
      </c>
      <c r="D16" s="38" t="s">
        <v>80</v>
      </c>
      <c r="E16" s="38"/>
      <c r="F16" s="41">
        <f t="shared" si="10"/>
        <v>2</v>
      </c>
      <c r="G16" s="55">
        <f t="shared" si="7"/>
        <v>1</v>
      </c>
      <c r="H16" s="55">
        <f t="shared" si="8"/>
        <v>1</v>
      </c>
      <c r="I16" s="55">
        <f t="shared" si="9"/>
        <v>0</v>
      </c>
      <c r="J16" s="57">
        <f t="shared" si="11"/>
        <v>3</v>
      </c>
      <c r="K16" s="41"/>
      <c r="L16" s="55"/>
      <c r="M16" s="55"/>
      <c r="N16" s="55"/>
      <c r="O16" s="57"/>
      <c r="P16" s="41"/>
      <c r="Q16" s="55"/>
      <c r="R16" s="55"/>
      <c r="S16" s="55"/>
      <c r="T16" s="57"/>
      <c r="U16" s="41">
        <v>1</v>
      </c>
      <c r="V16" s="55">
        <v>1</v>
      </c>
      <c r="W16" s="55">
        <v>0</v>
      </c>
      <c r="X16" s="55" t="s">
        <v>38</v>
      </c>
      <c r="Y16" s="57">
        <v>3</v>
      </c>
      <c r="Z16" s="41"/>
      <c r="AA16" s="55"/>
      <c r="AB16" s="55"/>
      <c r="AC16" s="55"/>
      <c r="AD16" s="57"/>
      <c r="AE16" s="41"/>
      <c r="AF16" s="55"/>
      <c r="AG16" s="55"/>
      <c r="AH16" s="55"/>
      <c r="AI16" s="57"/>
      <c r="AJ16" s="41"/>
      <c r="AK16" s="55"/>
      <c r="AL16" s="55"/>
      <c r="AM16" s="55"/>
      <c r="AN16" s="57"/>
      <c r="AO16" s="69"/>
      <c r="AP16" s="95"/>
      <c r="AQ16" s="281"/>
      <c r="AR16" s="282"/>
    </row>
    <row r="17" spans="1:44" s="93" customFormat="1" ht="12.75" customHeight="1" x14ac:dyDescent="0.25">
      <c r="A17" s="120" t="s">
        <v>120</v>
      </c>
      <c r="B17" s="121" t="s">
        <v>168</v>
      </c>
      <c r="C17" s="116" t="s">
        <v>88</v>
      </c>
      <c r="D17" s="38" t="s">
        <v>83</v>
      </c>
      <c r="E17" s="38"/>
      <c r="F17" s="41">
        <f t="shared" si="10"/>
        <v>2</v>
      </c>
      <c r="G17" s="55">
        <f t="shared" si="7"/>
        <v>2</v>
      </c>
      <c r="H17" s="55">
        <f t="shared" si="8"/>
        <v>0</v>
      </c>
      <c r="I17" s="55">
        <f t="shared" si="9"/>
        <v>0</v>
      </c>
      <c r="J17" s="57">
        <f t="shared" si="11"/>
        <v>2</v>
      </c>
      <c r="K17" s="41"/>
      <c r="L17" s="55"/>
      <c r="M17" s="55"/>
      <c r="N17" s="55"/>
      <c r="O17" s="57"/>
      <c r="P17" s="41"/>
      <c r="Q17" s="55"/>
      <c r="R17" s="55"/>
      <c r="S17" s="55"/>
      <c r="T17" s="57"/>
      <c r="U17" s="41"/>
      <c r="V17" s="55"/>
      <c r="W17" s="55"/>
      <c r="X17" s="55"/>
      <c r="Y17" s="57"/>
      <c r="Z17" s="41"/>
      <c r="AA17" s="55"/>
      <c r="AB17" s="55"/>
      <c r="AC17" s="55"/>
      <c r="AD17" s="57"/>
      <c r="AE17" s="41"/>
      <c r="AF17" s="55"/>
      <c r="AG17" s="55"/>
      <c r="AH17" s="55"/>
      <c r="AI17" s="57"/>
      <c r="AJ17" s="41">
        <v>2</v>
      </c>
      <c r="AK17" s="55">
        <v>0</v>
      </c>
      <c r="AL17" s="55">
        <v>0</v>
      </c>
      <c r="AM17" s="55" t="s">
        <v>38</v>
      </c>
      <c r="AN17" s="57">
        <v>2</v>
      </c>
      <c r="AO17" s="96"/>
      <c r="AP17" s="66"/>
      <c r="AQ17" s="281"/>
      <c r="AR17" s="282"/>
    </row>
    <row r="18" spans="1:44" s="157" customFormat="1" ht="12.75" customHeight="1" thickBot="1" x14ac:dyDescent="0.3">
      <c r="A18" s="158" t="s">
        <v>23</v>
      </c>
      <c r="B18" s="237" t="s">
        <v>169</v>
      </c>
      <c r="C18" s="159" t="s">
        <v>114</v>
      </c>
      <c r="D18" s="160" t="s">
        <v>95</v>
      </c>
      <c r="E18" s="160"/>
      <c r="F18" s="227">
        <f t="shared" si="10"/>
        <v>2</v>
      </c>
      <c r="G18" s="230">
        <f t="shared" si="7"/>
        <v>2</v>
      </c>
      <c r="H18" s="230">
        <f t="shared" si="8"/>
        <v>0</v>
      </c>
      <c r="I18" s="230">
        <f t="shared" si="9"/>
        <v>0</v>
      </c>
      <c r="J18" s="231">
        <f t="shared" si="11"/>
        <v>5</v>
      </c>
      <c r="K18" s="227"/>
      <c r="L18" s="230"/>
      <c r="M18" s="230"/>
      <c r="N18" s="230"/>
      <c r="O18" s="231"/>
      <c r="P18" s="227">
        <v>2</v>
      </c>
      <c r="Q18" s="230">
        <v>0</v>
      </c>
      <c r="R18" s="230">
        <v>0</v>
      </c>
      <c r="S18" s="230" t="s">
        <v>38</v>
      </c>
      <c r="T18" s="231">
        <v>5</v>
      </c>
      <c r="U18" s="227"/>
      <c r="V18" s="230"/>
      <c r="W18" s="230"/>
      <c r="X18" s="230"/>
      <c r="Y18" s="231"/>
      <c r="Z18" s="227"/>
      <c r="AA18" s="230"/>
      <c r="AB18" s="230"/>
      <c r="AC18" s="230"/>
      <c r="AD18" s="231"/>
      <c r="AE18" s="227"/>
      <c r="AF18" s="230"/>
      <c r="AG18" s="230"/>
      <c r="AH18" s="230"/>
      <c r="AI18" s="231"/>
      <c r="AJ18" s="227"/>
      <c r="AK18" s="230"/>
      <c r="AL18" s="230"/>
      <c r="AM18" s="230"/>
      <c r="AN18" s="231"/>
      <c r="AO18" s="156"/>
      <c r="AP18" s="283"/>
      <c r="AQ18" s="284"/>
      <c r="AR18" s="285"/>
    </row>
    <row r="19" spans="1:44" ht="38.25" customHeight="1" thickBot="1" x14ac:dyDescent="0.3">
      <c r="A19" s="399"/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  <c r="AD19" s="400"/>
      <c r="AE19" s="400"/>
      <c r="AF19" s="400"/>
      <c r="AG19" s="400"/>
      <c r="AH19" s="400"/>
      <c r="AI19" s="400"/>
      <c r="AJ19" s="400"/>
      <c r="AK19" s="400"/>
      <c r="AL19" s="400"/>
      <c r="AM19" s="400"/>
      <c r="AN19" s="400"/>
      <c r="AO19" s="400"/>
      <c r="AP19" s="400"/>
      <c r="AQ19" s="400"/>
      <c r="AR19" s="400"/>
    </row>
    <row r="20" spans="1:44" x14ac:dyDescent="0.25">
      <c r="A20" s="226"/>
      <c r="B20" s="385" t="s">
        <v>16</v>
      </c>
      <c r="C20" s="371" t="s">
        <v>2</v>
      </c>
      <c r="D20" s="2"/>
      <c r="E20" s="2"/>
      <c r="F20" s="1" t="s">
        <v>0</v>
      </c>
      <c r="G20" s="20"/>
      <c r="H20" s="20"/>
      <c r="I20" s="20"/>
      <c r="J20" s="377" t="s">
        <v>58</v>
      </c>
      <c r="K20" s="379" t="s">
        <v>1</v>
      </c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  <c r="AO20" s="381"/>
      <c r="AP20" s="383" t="s">
        <v>22</v>
      </c>
      <c r="AQ20" s="363"/>
      <c r="AR20" s="365" t="s">
        <v>22</v>
      </c>
    </row>
    <row r="21" spans="1:44" ht="13.8" thickBot="1" x14ac:dyDescent="0.3">
      <c r="A21" s="19"/>
      <c r="B21" s="386"/>
      <c r="C21" s="387"/>
      <c r="D21" s="30"/>
      <c r="E21" s="30"/>
      <c r="F21" s="3" t="s">
        <v>3</v>
      </c>
      <c r="G21" s="90" t="s">
        <v>10</v>
      </c>
      <c r="H21" s="90" t="s">
        <v>12</v>
      </c>
      <c r="I21" s="90" t="s">
        <v>93</v>
      </c>
      <c r="J21" s="378"/>
      <c r="K21" s="4"/>
      <c r="L21" s="5"/>
      <c r="M21" s="5" t="s">
        <v>4</v>
      </c>
      <c r="N21" s="5"/>
      <c r="O21" s="6"/>
      <c r="P21" s="5"/>
      <c r="Q21" s="5"/>
      <c r="R21" s="5" t="s">
        <v>5</v>
      </c>
      <c r="S21" s="5"/>
      <c r="T21" s="6"/>
      <c r="U21" s="5"/>
      <c r="V21" s="5"/>
      <c r="W21" s="7" t="s">
        <v>6</v>
      </c>
      <c r="X21" s="5"/>
      <c r="Y21" s="6"/>
      <c r="Z21" s="5"/>
      <c r="AA21" s="5"/>
      <c r="AB21" s="7" t="s">
        <v>7</v>
      </c>
      <c r="AC21" s="5"/>
      <c r="AD21" s="6"/>
      <c r="AE21" s="5"/>
      <c r="AF21" s="5"/>
      <c r="AG21" s="7" t="s">
        <v>8</v>
      </c>
      <c r="AH21" s="5"/>
      <c r="AI21" s="6"/>
      <c r="AJ21" s="4"/>
      <c r="AK21" s="5"/>
      <c r="AL21" s="5" t="s">
        <v>9</v>
      </c>
      <c r="AM21" s="5"/>
      <c r="AN21" s="8"/>
      <c r="AO21" s="382"/>
      <c r="AP21" s="384"/>
      <c r="AQ21" s="364"/>
      <c r="AR21" s="366"/>
    </row>
    <row r="22" spans="1:44" x14ac:dyDescent="0.25">
      <c r="A22" s="117"/>
      <c r="B22" s="235"/>
      <c r="C22" s="9"/>
      <c r="D22" s="31"/>
      <c r="E22" s="31"/>
      <c r="F22" s="10"/>
      <c r="G22" s="225"/>
      <c r="H22" s="225"/>
      <c r="I22" s="225"/>
      <c r="J22" s="298"/>
      <c r="K22" s="11" t="s">
        <v>10</v>
      </c>
      <c r="L22" s="12" t="s">
        <v>12</v>
      </c>
      <c r="M22" s="12" t="s">
        <v>11</v>
      </c>
      <c r="N22" s="12" t="s">
        <v>13</v>
      </c>
      <c r="O22" s="299" t="s">
        <v>14</v>
      </c>
      <c r="P22" s="11" t="s">
        <v>10</v>
      </c>
      <c r="Q22" s="12" t="s">
        <v>12</v>
      </c>
      <c r="R22" s="12" t="s">
        <v>11</v>
      </c>
      <c r="S22" s="12" t="s">
        <v>13</v>
      </c>
      <c r="T22" s="299" t="s">
        <v>14</v>
      </c>
      <c r="U22" s="11" t="s">
        <v>10</v>
      </c>
      <c r="V22" s="12" t="s">
        <v>12</v>
      </c>
      <c r="W22" s="12" t="s">
        <v>11</v>
      </c>
      <c r="X22" s="12" t="s">
        <v>13</v>
      </c>
      <c r="Y22" s="299" t="s">
        <v>14</v>
      </c>
      <c r="Z22" s="11" t="s">
        <v>10</v>
      </c>
      <c r="AA22" s="12" t="s">
        <v>12</v>
      </c>
      <c r="AB22" s="12" t="s">
        <v>11</v>
      </c>
      <c r="AC22" s="12" t="s">
        <v>13</v>
      </c>
      <c r="AD22" s="299" t="s">
        <v>14</v>
      </c>
      <c r="AE22" s="11" t="s">
        <v>10</v>
      </c>
      <c r="AF22" s="12" t="s">
        <v>12</v>
      </c>
      <c r="AG22" s="12" t="s">
        <v>11</v>
      </c>
      <c r="AH22" s="12" t="s">
        <v>13</v>
      </c>
      <c r="AI22" s="299" t="s">
        <v>14</v>
      </c>
      <c r="AJ22" s="11" t="s">
        <v>10</v>
      </c>
      <c r="AK22" s="12" t="s">
        <v>12</v>
      </c>
      <c r="AL22" s="12" t="s">
        <v>11</v>
      </c>
      <c r="AM22" s="12" t="s">
        <v>13</v>
      </c>
      <c r="AN22" s="299" t="s">
        <v>14</v>
      </c>
      <c r="AO22" s="22"/>
      <c r="AP22" s="286" t="s">
        <v>16</v>
      </c>
      <c r="AQ22" s="287"/>
      <c r="AR22" s="288" t="s">
        <v>16</v>
      </c>
    </row>
    <row r="23" spans="1:44" x14ac:dyDescent="0.25">
      <c r="A23" s="21"/>
      <c r="B23" s="389" t="s">
        <v>21</v>
      </c>
      <c r="C23" s="403"/>
      <c r="D23" s="32"/>
      <c r="E23" s="32"/>
      <c r="F23" s="260">
        <f t="shared" ref="F23:M23" si="12">SUM(F24:F37)</f>
        <v>60</v>
      </c>
      <c r="G23" s="260">
        <f t="shared" si="12"/>
        <v>27</v>
      </c>
      <c r="H23" s="260">
        <f t="shared" si="12"/>
        <v>2</v>
      </c>
      <c r="I23" s="260">
        <f t="shared" si="12"/>
        <v>31</v>
      </c>
      <c r="J23" s="260">
        <f t="shared" si="12"/>
        <v>76</v>
      </c>
      <c r="K23" s="260">
        <f t="shared" si="12"/>
        <v>7</v>
      </c>
      <c r="L23" s="260">
        <f t="shared" si="12"/>
        <v>1</v>
      </c>
      <c r="M23" s="260">
        <f t="shared" si="12"/>
        <v>5</v>
      </c>
      <c r="N23" s="253"/>
      <c r="O23" s="260">
        <f>SUM(O24:O37)</f>
        <v>17</v>
      </c>
      <c r="P23" s="260">
        <f>SUM(P24:P37)</f>
        <v>6</v>
      </c>
      <c r="Q23" s="260">
        <f>SUM(Q24:Q37)</f>
        <v>0</v>
      </c>
      <c r="R23" s="260">
        <f>SUM(R24:R37)</f>
        <v>7</v>
      </c>
      <c r="S23" s="253"/>
      <c r="T23" s="260">
        <f>SUM(T24:T37)</f>
        <v>15</v>
      </c>
      <c r="U23" s="260">
        <f>SUM(U24:U37)</f>
        <v>6</v>
      </c>
      <c r="V23" s="260">
        <f>SUM(V24:V37)</f>
        <v>0</v>
      </c>
      <c r="W23" s="260">
        <f>SUM(W24:W37)</f>
        <v>12</v>
      </c>
      <c r="X23" s="253"/>
      <c r="Y23" s="260">
        <f>SUM(Y24:Y37)</f>
        <v>23</v>
      </c>
      <c r="Z23" s="260">
        <f>SUM(Z24:Z37)</f>
        <v>4</v>
      </c>
      <c r="AA23" s="260">
        <f>SUM(AA24:AA37)</f>
        <v>0</v>
      </c>
      <c r="AB23" s="260">
        <f>SUM(AB24:AB37)</f>
        <v>5</v>
      </c>
      <c r="AC23" s="253"/>
      <c r="AD23" s="260">
        <f>SUM(AD24:AD37)</f>
        <v>10</v>
      </c>
      <c r="AE23" s="260">
        <f>SUM(AE24:AE37)</f>
        <v>2</v>
      </c>
      <c r="AF23" s="260">
        <f>SUM(AF24:AF37)</f>
        <v>0</v>
      </c>
      <c r="AG23" s="260">
        <f>SUM(AG24:AG37)</f>
        <v>2</v>
      </c>
      <c r="AH23" s="253"/>
      <c r="AI23" s="260">
        <f>SUM(AI24:AI37)</f>
        <v>6</v>
      </c>
      <c r="AJ23" s="260">
        <f>SUM(AJ24:AJ37)</f>
        <v>2</v>
      </c>
      <c r="AK23" s="260">
        <f>SUM(AK24:AK37)</f>
        <v>1</v>
      </c>
      <c r="AL23" s="260">
        <f>SUM(AL24:AL37)</f>
        <v>0</v>
      </c>
      <c r="AM23" s="253"/>
      <c r="AN23" s="260">
        <f>SUM(AN24:AN37)</f>
        <v>5</v>
      </c>
      <c r="AO23" s="21"/>
      <c r="AP23" s="289"/>
      <c r="AQ23" s="290"/>
      <c r="AR23" s="291"/>
    </row>
    <row r="24" spans="1:44" s="51" customFormat="1" ht="12.75" customHeight="1" x14ac:dyDescent="0.25">
      <c r="A24" s="128" t="s">
        <v>121</v>
      </c>
      <c r="B24" s="13" t="s">
        <v>170</v>
      </c>
      <c r="C24" s="203" t="s">
        <v>54</v>
      </c>
      <c r="D24" s="38" t="s">
        <v>66</v>
      </c>
      <c r="E24" s="27" t="s">
        <v>65</v>
      </c>
      <c r="F24" s="40">
        <f t="shared" ref="F24:F36" si="13">SUM(K24:M24)+SUM(P24:R24)+SUM(U24:W24)+SUM(Z24:AB24)+SUM(AE24:AG24)+SUM(AJ24:AL24)</f>
        <v>3</v>
      </c>
      <c r="G24" s="140">
        <f t="shared" ref="G24:G36" si="14">K24+P24+U24+Z24+AE24+AJ24</f>
        <v>2</v>
      </c>
      <c r="H24" s="140">
        <f t="shared" ref="H24:H36" si="15">L24+Q24+V24+AA24+AF24+AK24</f>
        <v>1</v>
      </c>
      <c r="I24" s="140">
        <f t="shared" ref="I24:I36" si="16">M24+R24+W24+AB24+AG24+AL24</f>
        <v>0</v>
      </c>
      <c r="J24" s="228">
        <f t="shared" ref="J24:J36" si="17">O24+T24+Y24+AD24+AI24+AN24</f>
        <v>5</v>
      </c>
      <c r="K24" s="40">
        <v>2</v>
      </c>
      <c r="L24" s="140">
        <v>1</v>
      </c>
      <c r="M24" s="140">
        <v>0</v>
      </c>
      <c r="N24" s="300" t="s">
        <v>38</v>
      </c>
      <c r="O24" s="228">
        <v>5</v>
      </c>
      <c r="P24" s="301"/>
      <c r="Q24" s="302"/>
      <c r="R24" s="303"/>
      <c r="S24" s="302"/>
      <c r="T24" s="304"/>
      <c r="U24" s="261"/>
      <c r="V24" s="140"/>
      <c r="W24" s="261"/>
      <c r="X24" s="262"/>
      <c r="Y24" s="228"/>
      <c r="Z24" s="40"/>
      <c r="AA24" s="140"/>
      <c r="AB24" s="261"/>
      <c r="AC24" s="262"/>
      <c r="AD24" s="228"/>
      <c r="AE24" s="301"/>
      <c r="AF24" s="302"/>
      <c r="AG24" s="305"/>
      <c r="AH24" s="306"/>
      <c r="AI24" s="307"/>
      <c r="AJ24" s="301"/>
      <c r="AK24" s="303"/>
      <c r="AL24" s="305"/>
      <c r="AM24" s="306"/>
      <c r="AN24" s="308"/>
      <c r="AO24" s="70"/>
      <c r="AP24" s="67"/>
      <c r="AQ24" s="25"/>
      <c r="AR24" s="68"/>
    </row>
    <row r="25" spans="1:44" ht="12.75" customHeight="1" x14ac:dyDescent="0.25">
      <c r="A25" s="357" t="s">
        <v>24</v>
      </c>
      <c r="B25" s="121" t="s">
        <v>171</v>
      </c>
      <c r="C25" s="116" t="s">
        <v>55</v>
      </c>
      <c r="D25" s="39" t="s">
        <v>69</v>
      </c>
      <c r="E25" s="39"/>
      <c r="F25" s="41">
        <f t="shared" si="13"/>
        <v>6</v>
      </c>
      <c r="G25" s="55">
        <f t="shared" si="14"/>
        <v>3</v>
      </c>
      <c r="H25" s="55">
        <f t="shared" si="15"/>
        <v>0</v>
      </c>
      <c r="I25" s="55">
        <f t="shared" si="16"/>
        <v>3</v>
      </c>
      <c r="J25" s="57">
        <f t="shared" si="17"/>
        <v>6</v>
      </c>
      <c r="K25" s="35">
        <v>3</v>
      </c>
      <c r="L25" s="36">
        <v>0</v>
      </c>
      <c r="M25" s="36">
        <v>3</v>
      </c>
      <c r="N25" s="309" t="s">
        <v>43</v>
      </c>
      <c r="O25" s="57">
        <v>6</v>
      </c>
      <c r="P25" s="35"/>
      <c r="Q25" s="36"/>
      <c r="R25" s="34"/>
      <c r="S25" s="43"/>
      <c r="T25" s="44"/>
      <c r="U25" s="34"/>
      <c r="V25" s="36"/>
      <c r="W25" s="34"/>
      <c r="X25" s="43"/>
      <c r="Y25" s="44"/>
      <c r="Z25" s="35"/>
      <c r="AA25" s="36"/>
      <c r="AB25" s="34"/>
      <c r="AC25" s="43"/>
      <c r="AD25" s="44"/>
      <c r="AE25" s="35"/>
      <c r="AF25" s="36"/>
      <c r="AG25" s="34"/>
      <c r="AH25" s="43"/>
      <c r="AI25" s="44"/>
      <c r="AJ25" s="142"/>
      <c r="AK25" s="36"/>
      <c r="AL25" s="34"/>
      <c r="AM25" s="43"/>
      <c r="AN25" s="44"/>
      <c r="AO25" s="73"/>
      <c r="AP25" s="292"/>
      <c r="AQ25" s="293"/>
      <c r="AR25" s="294"/>
    </row>
    <row r="26" spans="1:44" ht="12.75" customHeight="1" x14ac:dyDescent="0.25">
      <c r="A26" s="120" t="s">
        <v>122</v>
      </c>
      <c r="B26" s="356" t="s">
        <v>172</v>
      </c>
      <c r="C26" s="214" t="s">
        <v>56</v>
      </c>
      <c r="D26" s="38" t="s">
        <v>68</v>
      </c>
      <c r="E26" s="38"/>
      <c r="F26" s="41">
        <f t="shared" si="13"/>
        <v>6</v>
      </c>
      <c r="G26" s="55">
        <f t="shared" si="14"/>
        <v>3</v>
      </c>
      <c r="H26" s="55">
        <f t="shared" si="15"/>
        <v>0</v>
      </c>
      <c r="I26" s="55">
        <f t="shared" si="16"/>
        <v>3</v>
      </c>
      <c r="J26" s="57">
        <f t="shared" si="17"/>
        <v>6</v>
      </c>
      <c r="K26" s="35"/>
      <c r="L26" s="36"/>
      <c r="M26" s="34"/>
      <c r="N26" s="43"/>
      <c r="O26" s="57"/>
      <c r="P26" s="58">
        <v>3</v>
      </c>
      <c r="Q26" s="36">
        <v>0</v>
      </c>
      <c r="R26" s="34">
        <v>3</v>
      </c>
      <c r="S26" s="43" t="s">
        <v>43</v>
      </c>
      <c r="T26" s="44">
        <v>6</v>
      </c>
      <c r="U26" s="34"/>
      <c r="V26" s="36"/>
      <c r="W26" s="34"/>
      <c r="X26" s="43"/>
      <c r="Y26" s="44"/>
      <c r="Z26" s="35"/>
      <c r="AA26" s="36"/>
      <c r="AB26" s="34"/>
      <c r="AC26" s="43"/>
      <c r="AD26" s="44"/>
      <c r="AE26" s="35"/>
      <c r="AF26" s="36"/>
      <c r="AG26" s="34"/>
      <c r="AH26" s="43"/>
      <c r="AI26" s="44"/>
      <c r="AJ26" s="35"/>
      <c r="AK26" s="37"/>
      <c r="AL26" s="34"/>
      <c r="AM26" s="43"/>
      <c r="AN26" s="44"/>
      <c r="AO26" s="87" t="str">
        <f>A25</f>
        <v>11.</v>
      </c>
      <c r="AP26" s="82" t="str">
        <f>B25</f>
        <v>NIXSF1PBNE</v>
      </c>
      <c r="AQ26" s="69"/>
      <c r="AR26" s="295"/>
    </row>
    <row r="27" spans="1:44" ht="26.4" x14ac:dyDescent="0.25">
      <c r="A27" s="118" t="s">
        <v>25</v>
      </c>
      <c r="B27" s="238" t="s">
        <v>173</v>
      </c>
      <c r="C27" s="116" t="s">
        <v>57</v>
      </c>
      <c r="D27" s="38" t="s">
        <v>69</v>
      </c>
      <c r="E27" s="38"/>
      <c r="F27" s="41">
        <f t="shared" si="13"/>
        <v>5</v>
      </c>
      <c r="G27" s="55">
        <f t="shared" si="14"/>
        <v>0</v>
      </c>
      <c r="H27" s="55">
        <f t="shared" si="15"/>
        <v>0</v>
      </c>
      <c r="I27" s="55">
        <f t="shared" si="16"/>
        <v>5</v>
      </c>
      <c r="J27" s="57">
        <f t="shared" si="17"/>
        <v>6</v>
      </c>
      <c r="K27" s="41"/>
      <c r="L27" s="55"/>
      <c r="M27" s="123"/>
      <c r="N27" s="56"/>
      <c r="O27" s="57"/>
      <c r="P27" s="41"/>
      <c r="Q27" s="55"/>
      <c r="R27" s="123"/>
      <c r="S27" s="56"/>
      <c r="T27" s="57"/>
      <c r="U27" s="123">
        <v>0</v>
      </c>
      <c r="V27" s="55">
        <v>0</v>
      </c>
      <c r="W27" s="123">
        <v>5</v>
      </c>
      <c r="X27" s="56" t="s">
        <v>38</v>
      </c>
      <c r="Y27" s="57">
        <v>6</v>
      </c>
      <c r="Z27" s="41"/>
      <c r="AA27" s="55"/>
      <c r="AB27" s="123"/>
      <c r="AC27" s="56"/>
      <c r="AD27" s="57"/>
      <c r="AE27" s="41"/>
      <c r="AF27" s="55"/>
      <c r="AG27" s="123"/>
      <c r="AH27" s="56"/>
      <c r="AI27" s="57"/>
      <c r="AJ27" s="41"/>
      <c r="AK27" s="45"/>
      <c r="AL27" s="123"/>
      <c r="AM27" s="56"/>
      <c r="AN27" s="57"/>
      <c r="AO27" s="87" t="str">
        <f>A25</f>
        <v>11.</v>
      </c>
      <c r="AP27" s="81" t="str">
        <f>B25</f>
        <v>NIXSF1PBNE</v>
      </c>
      <c r="AQ27" s="69"/>
      <c r="AR27" s="76"/>
    </row>
    <row r="28" spans="1:44" x14ac:dyDescent="0.25">
      <c r="A28" s="120" t="s">
        <v>26</v>
      </c>
      <c r="B28" s="121" t="s">
        <v>174</v>
      </c>
      <c r="C28" s="116" t="s">
        <v>47</v>
      </c>
      <c r="D28" s="38" t="s">
        <v>70</v>
      </c>
      <c r="E28" s="38"/>
      <c r="F28" s="41">
        <f t="shared" si="13"/>
        <v>4</v>
      </c>
      <c r="G28" s="55">
        <f t="shared" si="14"/>
        <v>2</v>
      </c>
      <c r="H28" s="55">
        <f t="shared" si="15"/>
        <v>0</v>
      </c>
      <c r="I28" s="55">
        <f t="shared" si="16"/>
        <v>2</v>
      </c>
      <c r="J28" s="57">
        <f t="shared" si="17"/>
        <v>6</v>
      </c>
      <c r="K28" s="41"/>
      <c r="L28" s="55"/>
      <c r="M28" s="123"/>
      <c r="N28" s="56"/>
      <c r="O28" s="57"/>
      <c r="P28" s="41"/>
      <c r="Q28" s="55"/>
      <c r="R28" s="123"/>
      <c r="S28" s="56"/>
      <c r="T28" s="57"/>
      <c r="U28" s="123">
        <v>2</v>
      </c>
      <c r="V28" s="55">
        <v>0</v>
      </c>
      <c r="W28" s="123">
        <v>2</v>
      </c>
      <c r="X28" s="56" t="s">
        <v>43</v>
      </c>
      <c r="Y28" s="57">
        <v>6</v>
      </c>
      <c r="Z28" s="41"/>
      <c r="AA28" s="55"/>
      <c r="AB28" s="123"/>
      <c r="AC28" s="56"/>
      <c r="AD28" s="57"/>
      <c r="AE28" s="41"/>
      <c r="AF28" s="55"/>
      <c r="AG28" s="123"/>
      <c r="AH28" s="56"/>
      <c r="AI28" s="57"/>
      <c r="AJ28" s="41"/>
      <c r="AK28" s="45"/>
      <c r="AL28" s="123"/>
      <c r="AM28" s="56"/>
      <c r="AN28" s="57"/>
      <c r="AO28" s="75" t="str">
        <f>A25</f>
        <v>11.</v>
      </c>
      <c r="AP28" s="66" t="str">
        <f>B25</f>
        <v>NIXSF1PBNE</v>
      </c>
      <c r="AQ28" s="69"/>
      <c r="AR28" s="61"/>
    </row>
    <row r="29" spans="1:44" ht="26.4" x14ac:dyDescent="0.25">
      <c r="A29" s="118" t="s">
        <v>94</v>
      </c>
      <c r="B29" s="121" t="s">
        <v>175</v>
      </c>
      <c r="C29" s="116" t="s">
        <v>147</v>
      </c>
      <c r="D29" s="38" t="s">
        <v>71</v>
      </c>
      <c r="E29" s="38"/>
      <c r="F29" s="41">
        <f t="shared" si="13"/>
        <v>5</v>
      </c>
      <c r="G29" s="55">
        <f t="shared" si="14"/>
        <v>2</v>
      </c>
      <c r="H29" s="55">
        <f t="shared" si="15"/>
        <v>0</v>
      </c>
      <c r="I29" s="55">
        <f t="shared" si="16"/>
        <v>3</v>
      </c>
      <c r="J29" s="57">
        <f t="shared" si="17"/>
        <v>6</v>
      </c>
      <c r="K29" s="41"/>
      <c r="L29" s="55"/>
      <c r="M29" s="123"/>
      <c r="N29" s="56"/>
      <c r="O29" s="57"/>
      <c r="P29" s="41"/>
      <c r="Q29" s="55"/>
      <c r="R29" s="45"/>
      <c r="S29" s="55"/>
      <c r="T29" s="57"/>
      <c r="U29" s="123"/>
      <c r="V29" s="55"/>
      <c r="W29" s="45"/>
      <c r="X29" s="55"/>
      <c r="Y29" s="57"/>
      <c r="Z29" s="41">
        <v>2</v>
      </c>
      <c r="AA29" s="55">
        <v>0</v>
      </c>
      <c r="AB29" s="123">
        <v>3</v>
      </c>
      <c r="AC29" s="56" t="s">
        <v>43</v>
      </c>
      <c r="AD29" s="57">
        <v>6</v>
      </c>
      <c r="AE29" s="41"/>
      <c r="AF29" s="55"/>
      <c r="AG29" s="123"/>
      <c r="AH29" s="56"/>
      <c r="AI29" s="57"/>
      <c r="AJ29" s="41"/>
      <c r="AK29" s="45"/>
      <c r="AL29" s="123"/>
      <c r="AM29" s="56"/>
      <c r="AN29" s="57"/>
      <c r="AO29" s="75" t="str">
        <f>A27</f>
        <v>13.</v>
      </c>
      <c r="AP29" s="77" t="str">
        <f>B27</f>
        <v>NIXWH1PBNE</v>
      </c>
      <c r="AQ29" s="69"/>
      <c r="AR29" s="61"/>
    </row>
    <row r="30" spans="1:44" s="155" customFormat="1" x14ac:dyDescent="0.25">
      <c r="A30" s="144" t="s">
        <v>77</v>
      </c>
      <c r="B30" s="238" t="s">
        <v>176</v>
      </c>
      <c r="C30" s="116" t="s">
        <v>116</v>
      </c>
      <c r="D30" s="38" t="s">
        <v>113</v>
      </c>
      <c r="E30" s="146"/>
      <c r="F30" s="58">
        <f t="shared" si="13"/>
        <v>3</v>
      </c>
      <c r="G30" s="148">
        <f t="shared" si="14"/>
        <v>2</v>
      </c>
      <c r="H30" s="148">
        <f t="shared" si="15"/>
        <v>1</v>
      </c>
      <c r="I30" s="148">
        <f t="shared" si="16"/>
        <v>0</v>
      </c>
      <c r="J30" s="143">
        <f t="shared" si="17"/>
        <v>5</v>
      </c>
      <c r="K30" s="58"/>
      <c r="L30" s="148"/>
      <c r="M30" s="147"/>
      <c r="N30" s="149"/>
      <c r="O30" s="143"/>
      <c r="P30" s="58"/>
      <c r="Q30" s="148"/>
      <c r="R30" s="147"/>
      <c r="S30" s="149"/>
      <c r="T30" s="143"/>
      <c r="U30" s="147"/>
      <c r="V30" s="148"/>
      <c r="W30" s="147"/>
      <c r="X30" s="149"/>
      <c r="Y30" s="57"/>
      <c r="Z30" s="58"/>
      <c r="AA30" s="148"/>
      <c r="AB30" s="147"/>
      <c r="AC30" s="149"/>
      <c r="AD30" s="143"/>
      <c r="AE30" s="58"/>
      <c r="AF30" s="148"/>
      <c r="AG30" s="147"/>
      <c r="AH30" s="149"/>
      <c r="AI30" s="143"/>
      <c r="AJ30" s="58">
        <v>2</v>
      </c>
      <c r="AK30" s="150">
        <v>1</v>
      </c>
      <c r="AL30" s="147">
        <v>0</v>
      </c>
      <c r="AM30" s="149" t="s">
        <v>38</v>
      </c>
      <c r="AN30" s="143">
        <v>5</v>
      </c>
      <c r="AO30" s="151" t="str">
        <f>A35</f>
        <v>21.</v>
      </c>
      <c r="AP30" s="152" t="str">
        <f>B35</f>
        <v>NIXIR0PBNE</v>
      </c>
      <c r="AQ30" s="153"/>
      <c r="AR30" s="154"/>
    </row>
    <row r="31" spans="1:44" x14ac:dyDescent="0.25">
      <c r="A31" s="120" t="s">
        <v>78</v>
      </c>
      <c r="B31" s="238" t="s">
        <v>177</v>
      </c>
      <c r="C31" s="116" t="s">
        <v>119</v>
      </c>
      <c r="D31" s="38" t="s">
        <v>64</v>
      </c>
      <c r="E31" s="38"/>
      <c r="F31" s="41">
        <f t="shared" si="13"/>
        <v>4</v>
      </c>
      <c r="G31" s="55">
        <f t="shared" si="14"/>
        <v>2</v>
      </c>
      <c r="H31" s="55">
        <f t="shared" si="15"/>
        <v>0</v>
      </c>
      <c r="I31" s="55">
        <f t="shared" si="16"/>
        <v>2</v>
      </c>
      <c r="J31" s="57">
        <f t="shared" si="17"/>
        <v>6</v>
      </c>
      <c r="K31" s="123">
        <v>2</v>
      </c>
      <c r="L31" s="55">
        <v>0</v>
      </c>
      <c r="M31" s="123">
        <v>2</v>
      </c>
      <c r="N31" s="56" t="s">
        <v>43</v>
      </c>
      <c r="O31" s="57">
        <v>6</v>
      </c>
      <c r="P31" s="41"/>
      <c r="Q31" s="55"/>
      <c r="R31" s="123"/>
      <c r="S31" s="56"/>
      <c r="T31" s="143"/>
      <c r="U31" s="123"/>
      <c r="V31" s="55"/>
      <c r="W31" s="123"/>
      <c r="X31" s="56"/>
      <c r="Y31" s="57"/>
      <c r="Z31" s="41"/>
      <c r="AA31" s="55"/>
      <c r="AB31" s="123"/>
      <c r="AC31" s="56"/>
      <c r="AD31" s="57"/>
      <c r="AE31" s="41"/>
      <c r="AF31" s="55"/>
      <c r="AG31" s="123"/>
      <c r="AH31" s="56"/>
      <c r="AI31" s="57"/>
      <c r="AJ31" s="41"/>
      <c r="AK31" s="45"/>
      <c r="AL31" s="123"/>
      <c r="AM31" s="56"/>
      <c r="AN31" s="57"/>
      <c r="AO31" s="127"/>
      <c r="AP31" s="78"/>
      <c r="AQ31" s="69"/>
      <c r="AR31" s="61"/>
    </row>
    <row r="32" spans="1:44" s="52" customFormat="1" ht="12.75" customHeight="1" x14ac:dyDescent="0.25">
      <c r="A32" s="118" t="s">
        <v>27</v>
      </c>
      <c r="B32" s="121" t="s">
        <v>178</v>
      </c>
      <c r="C32" s="116" t="s">
        <v>84</v>
      </c>
      <c r="D32" s="38" t="s">
        <v>73</v>
      </c>
      <c r="E32" s="38"/>
      <c r="F32" s="41">
        <f t="shared" si="13"/>
        <v>4</v>
      </c>
      <c r="G32" s="55">
        <f t="shared" si="14"/>
        <v>2</v>
      </c>
      <c r="H32" s="55">
        <f t="shared" si="15"/>
        <v>0</v>
      </c>
      <c r="I32" s="55">
        <f t="shared" si="16"/>
        <v>2</v>
      </c>
      <c r="J32" s="57">
        <f t="shared" si="17"/>
        <v>6</v>
      </c>
      <c r="K32" s="41"/>
      <c r="L32" s="55"/>
      <c r="M32" s="123"/>
      <c r="N32" s="56"/>
      <c r="O32" s="57"/>
      <c r="P32" s="41"/>
      <c r="Q32" s="55"/>
      <c r="R32" s="123"/>
      <c r="S32" s="56"/>
      <c r="T32" s="143"/>
      <c r="U32" s="123"/>
      <c r="V32" s="55"/>
      <c r="W32" s="123"/>
      <c r="X32" s="56"/>
      <c r="Y32" s="57"/>
      <c r="Z32" s="41"/>
      <c r="AA32" s="55"/>
      <c r="AB32" s="123"/>
      <c r="AC32" s="56"/>
      <c r="AD32" s="57"/>
      <c r="AE32" s="41">
        <v>2</v>
      </c>
      <c r="AF32" s="55">
        <v>0</v>
      </c>
      <c r="AG32" s="123">
        <v>2</v>
      </c>
      <c r="AH32" s="56" t="s">
        <v>43</v>
      </c>
      <c r="AI32" s="57">
        <v>6</v>
      </c>
      <c r="AJ32" s="41"/>
      <c r="AK32" s="45"/>
      <c r="AL32" s="123"/>
      <c r="AM32" s="56"/>
      <c r="AN32" s="57"/>
      <c r="AO32" s="127" t="str">
        <f>A37</f>
        <v>23.</v>
      </c>
      <c r="AP32" s="78" t="str">
        <f>B37</f>
        <v>NIXBE1PBNE</v>
      </c>
      <c r="AQ32" s="69"/>
      <c r="AR32" s="79"/>
    </row>
    <row r="33" spans="1:44" ht="12.75" customHeight="1" x14ac:dyDescent="0.25">
      <c r="A33" s="118" t="s">
        <v>28</v>
      </c>
      <c r="B33" s="121" t="s">
        <v>179</v>
      </c>
      <c r="C33" s="116" t="s">
        <v>85</v>
      </c>
      <c r="D33" s="38" t="s">
        <v>74</v>
      </c>
      <c r="E33" s="38"/>
      <c r="F33" s="41">
        <f t="shared" si="13"/>
        <v>5</v>
      </c>
      <c r="G33" s="55">
        <f t="shared" si="14"/>
        <v>2</v>
      </c>
      <c r="H33" s="55">
        <f t="shared" si="15"/>
        <v>0</v>
      </c>
      <c r="I33" s="55">
        <f t="shared" si="16"/>
        <v>3</v>
      </c>
      <c r="J33" s="57">
        <f t="shared" si="17"/>
        <v>6</v>
      </c>
      <c r="K33" s="41"/>
      <c r="L33" s="55"/>
      <c r="M33" s="123"/>
      <c r="N33" s="56"/>
      <c r="O33" s="57"/>
      <c r="P33" s="123"/>
      <c r="Q33" s="55"/>
      <c r="R33" s="123"/>
      <c r="S33" s="56"/>
      <c r="T33" s="143"/>
      <c r="U33" s="123">
        <v>2</v>
      </c>
      <c r="V33" s="55">
        <v>0</v>
      </c>
      <c r="W33" s="123">
        <v>3</v>
      </c>
      <c r="X33" s="56" t="s">
        <v>43</v>
      </c>
      <c r="Y33" s="57">
        <v>6</v>
      </c>
      <c r="Z33" s="123"/>
      <c r="AA33" s="55"/>
      <c r="AB33" s="123"/>
      <c r="AC33" s="56"/>
      <c r="AD33" s="57"/>
      <c r="AE33" s="123"/>
      <c r="AF33" s="55"/>
      <c r="AG33" s="123"/>
      <c r="AH33" s="56"/>
      <c r="AI33" s="57"/>
      <c r="AJ33" s="41"/>
      <c r="AK33" s="45"/>
      <c r="AL33" s="123"/>
      <c r="AM33" s="56"/>
      <c r="AN33" s="57"/>
      <c r="AO33" s="80" t="str">
        <f>A34</f>
        <v>20.</v>
      </c>
      <c r="AP33" s="81" t="str">
        <f>B34</f>
        <v>NIXSH0PBNE</v>
      </c>
      <c r="AQ33" s="69"/>
      <c r="AR33" s="61"/>
    </row>
    <row r="34" spans="1:44" ht="12.75" customHeight="1" x14ac:dyDescent="0.25">
      <c r="A34" s="120" t="s">
        <v>37</v>
      </c>
      <c r="B34" s="121" t="s">
        <v>180</v>
      </c>
      <c r="C34" s="145" t="s">
        <v>48</v>
      </c>
      <c r="D34" s="38" t="s">
        <v>74</v>
      </c>
      <c r="E34" s="38"/>
      <c r="F34" s="41">
        <f t="shared" si="13"/>
        <v>4</v>
      </c>
      <c r="G34" s="55">
        <f t="shared" si="14"/>
        <v>2</v>
      </c>
      <c r="H34" s="55">
        <f t="shared" si="15"/>
        <v>0</v>
      </c>
      <c r="I34" s="55">
        <f t="shared" si="16"/>
        <v>2</v>
      </c>
      <c r="J34" s="57">
        <f t="shared" si="17"/>
        <v>5</v>
      </c>
      <c r="K34" s="41"/>
      <c r="L34" s="55"/>
      <c r="M34" s="123"/>
      <c r="N34" s="56"/>
      <c r="O34" s="57"/>
      <c r="P34" s="123">
        <v>2</v>
      </c>
      <c r="Q34" s="55">
        <v>0</v>
      </c>
      <c r="R34" s="123">
        <v>2</v>
      </c>
      <c r="S34" s="56" t="s">
        <v>38</v>
      </c>
      <c r="T34" s="143">
        <v>5</v>
      </c>
      <c r="U34" s="41"/>
      <c r="V34" s="55"/>
      <c r="W34" s="123"/>
      <c r="X34" s="56"/>
      <c r="Y34" s="57"/>
      <c r="Z34" s="41"/>
      <c r="AA34" s="55"/>
      <c r="AB34" s="123"/>
      <c r="AC34" s="56"/>
      <c r="AD34" s="57"/>
      <c r="AE34" s="41"/>
      <c r="AF34" s="55"/>
      <c r="AG34" s="123"/>
      <c r="AH34" s="56"/>
      <c r="AI34" s="57"/>
      <c r="AJ34" s="41"/>
      <c r="AK34" s="45"/>
      <c r="AL34" s="123"/>
      <c r="AM34" s="56"/>
      <c r="AN34" s="57"/>
      <c r="AO34" s="80"/>
      <c r="AP34" s="81"/>
      <c r="AQ34" s="69"/>
      <c r="AR34" s="61"/>
    </row>
    <row r="35" spans="1:44" ht="12.75" customHeight="1" x14ac:dyDescent="0.25">
      <c r="A35" s="118" t="s">
        <v>123</v>
      </c>
      <c r="B35" s="121" t="s">
        <v>181</v>
      </c>
      <c r="C35" s="116" t="s">
        <v>115</v>
      </c>
      <c r="D35" s="38" t="s">
        <v>64</v>
      </c>
      <c r="E35" s="38"/>
      <c r="F35" s="41">
        <f t="shared" si="13"/>
        <v>4</v>
      </c>
      <c r="G35" s="55">
        <f t="shared" si="14"/>
        <v>2</v>
      </c>
      <c r="H35" s="55">
        <f t="shared" si="15"/>
        <v>0</v>
      </c>
      <c r="I35" s="55">
        <f t="shared" si="16"/>
        <v>2</v>
      </c>
      <c r="J35" s="57">
        <f t="shared" si="17"/>
        <v>4</v>
      </c>
      <c r="K35" s="41"/>
      <c r="L35" s="55"/>
      <c r="M35" s="123"/>
      <c r="N35" s="56"/>
      <c r="O35" s="57"/>
      <c r="P35" s="41"/>
      <c r="Q35" s="55"/>
      <c r="R35" s="123"/>
      <c r="S35" s="56"/>
      <c r="T35" s="57"/>
      <c r="U35" s="123"/>
      <c r="V35" s="55"/>
      <c r="W35" s="123"/>
      <c r="X35" s="56"/>
      <c r="Y35" s="57"/>
      <c r="Z35" s="41">
        <v>2</v>
      </c>
      <c r="AA35" s="55">
        <v>0</v>
      </c>
      <c r="AB35" s="123">
        <v>2</v>
      </c>
      <c r="AC35" s="56" t="s">
        <v>38</v>
      </c>
      <c r="AD35" s="57">
        <v>4</v>
      </c>
      <c r="AE35" s="41"/>
      <c r="AF35" s="55"/>
      <c r="AG35" s="123"/>
      <c r="AH35" s="56"/>
      <c r="AI35" s="57"/>
      <c r="AJ35" s="41"/>
      <c r="AK35" s="45"/>
      <c r="AL35" s="123"/>
      <c r="AM35" s="56"/>
      <c r="AN35" s="57"/>
      <c r="AO35" s="127" t="str">
        <f>A31</f>
        <v>17.</v>
      </c>
      <c r="AP35" s="78" t="str">
        <f>B31</f>
        <v>NIXDR0PBNE</v>
      </c>
      <c r="AQ35" s="69"/>
      <c r="AR35" s="61"/>
    </row>
    <row r="36" spans="1:44" ht="12.75" customHeight="1" x14ac:dyDescent="0.25">
      <c r="A36" s="118" t="s">
        <v>29</v>
      </c>
      <c r="B36" s="122" t="s">
        <v>182</v>
      </c>
      <c r="C36" s="116" t="s">
        <v>86</v>
      </c>
      <c r="D36" s="38" t="s">
        <v>75</v>
      </c>
      <c r="E36" s="38"/>
      <c r="F36" s="41">
        <f t="shared" si="13"/>
        <v>4</v>
      </c>
      <c r="G36" s="55">
        <f t="shared" si="14"/>
        <v>2</v>
      </c>
      <c r="H36" s="55">
        <f t="shared" si="15"/>
        <v>0</v>
      </c>
      <c r="I36" s="55">
        <f t="shared" si="16"/>
        <v>2</v>
      </c>
      <c r="J36" s="57">
        <f t="shared" si="17"/>
        <v>5</v>
      </c>
      <c r="K36" s="41"/>
      <c r="L36" s="55"/>
      <c r="M36" s="123"/>
      <c r="N36" s="56"/>
      <c r="O36" s="57"/>
      <c r="P36" s="41"/>
      <c r="Q36" s="55"/>
      <c r="R36" s="123"/>
      <c r="S36" s="56"/>
      <c r="T36" s="57"/>
      <c r="U36" s="41">
        <v>2</v>
      </c>
      <c r="V36" s="55">
        <v>0</v>
      </c>
      <c r="W36" s="123">
        <v>2</v>
      </c>
      <c r="X36" s="56" t="s">
        <v>43</v>
      </c>
      <c r="Y36" s="57">
        <v>5</v>
      </c>
      <c r="Z36" s="41"/>
      <c r="AA36" s="55"/>
      <c r="AB36" s="123"/>
      <c r="AC36" s="56"/>
      <c r="AD36" s="141"/>
      <c r="AE36" s="41"/>
      <c r="AF36" s="55"/>
      <c r="AG36" s="123"/>
      <c r="AH36" s="56"/>
      <c r="AI36" s="57"/>
      <c r="AJ36" s="41"/>
      <c r="AK36" s="45"/>
      <c r="AL36" s="123"/>
      <c r="AM36" s="56"/>
      <c r="AN36" s="57"/>
      <c r="AO36" s="80" t="str">
        <f>A33</f>
        <v>19.</v>
      </c>
      <c r="AP36" s="81" t="str">
        <f>B33</f>
        <v>NIEOR1PBNE</v>
      </c>
      <c r="AQ36" s="69"/>
      <c r="AR36" s="76"/>
    </row>
    <row r="37" spans="1:44" ht="12.75" customHeight="1" thickBot="1" x14ac:dyDescent="0.3">
      <c r="A37" s="109" t="s">
        <v>30</v>
      </c>
      <c r="B37" s="236" t="s">
        <v>183</v>
      </c>
      <c r="C37" s="110" t="s">
        <v>52</v>
      </c>
      <c r="D37" s="111" t="s">
        <v>64</v>
      </c>
      <c r="E37" s="111"/>
      <c r="F37" s="171">
        <f t="shared" ref="F37" si="18">SUM(K37:M37)+SUM(P37:R37)+SUM(U37:W37)+SUM(Z37:AB37)+SUM(AE37:AG37)+SUM(AJ37:AL37)</f>
        <v>3</v>
      </c>
      <c r="G37" s="169">
        <f t="shared" ref="G37" si="19">K37+P37+U37+Z37+AE37+AJ37</f>
        <v>1</v>
      </c>
      <c r="H37" s="169">
        <f t="shared" ref="H37" si="20">L37+Q37+V37+AA37+AF37+AK37</f>
        <v>0</v>
      </c>
      <c r="I37" s="169">
        <f t="shared" ref="I37" si="21">M37+R37+W37+AB37+AG37+AL37</f>
        <v>2</v>
      </c>
      <c r="J37" s="229">
        <f t="shared" ref="J37" si="22">O37+T37+Y37+AD37+AI37+AN37</f>
        <v>4</v>
      </c>
      <c r="K37" s="171"/>
      <c r="L37" s="169"/>
      <c r="M37" s="161"/>
      <c r="N37" s="168"/>
      <c r="O37" s="229"/>
      <c r="P37" s="171">
        <v>1</v>
      </c>
      <c r="Q37" s="169">
        <v>0</v>
      </c>
      <c r="R37" s="161">
        <v>2</v>
      </c>
      <c r="S37" s="168" t="s">
        <v>43</v>
      </c>
      <c r="T37" s="229">
        <v>4</v>
      </c>
      <c r="U37" s="171"/>
      <c r="V37" s="169"/>
      <c r="W37" s="161"/>
      <c r="X37" s="168"/>
      <c r="Y37" s="229"/>
      <c r="Z37" s="310"/>
      <c r="AA37" s="311"/>
      <c r="AB37" s="311"/>
      <c r="AC37" s="311"/>
      <c r="AD37" s="312"/>
      <c r="AE37" s="171"/>
      <c r="AF37" s="169"/>
      <c r="AG37" s="161"/>
      <c r="AH37" s="168"/>
      <c r="AI37" s="229"/>
      <c r="AJ37" s="171"/>
      <c r="AK37" s="264"/>
      <c r="AL37" s="161"/>
      <c r="AM37" s="168"/>
      <c r="AN37" s="229"/>
      <c r="AO37" s="112"/>
      <c r="AP37" s="113"/>
      <c r="AQ37" s="114"/>
      <c r="AR37" s="115"/>
    </row>
    <row r="38" spans="1:44" ht="38.25" customHeight="1" thickBot="1" x14ac:dyDescent="0.3">
      <c r="A38" s="401"/>
      <c r="B38" s="402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2"/>
      <c r="AB38" s="402"/>
      <c r="AC38" s="402"/>
      <c r="AD38" s="402"/>
      <c r="AE38" s="402"/>
      <c r="AF38" s="402"/>
      <c r="AG38" s="402"/>
      <c r="AH38" s="402"/>
      <c r="AI38" s="402"/>
      <c r="AJ38" s="402"/>
      <c r="AK38" s="402"/>
      <c r="AL38" s="402"/>
      <c r="AM38" s="402"/>
      <c r="AN38" s="402"/>
      <c r="AO38" s="402"/>
      <c r="AP38" s="402"/>
      <c r="AQ38" s="402"/>
      <c r="AR38" s="402"/>
    </row>
    <row r="39" spans="1:44" x14ac:dyDescent="0.25">
      <c r="A39" s="226"/>
      <c r="B39" s="369" t="s">
        <v>16</v>
      </c>
      <c r="C39" s="371" t="s">
        <v>2</v>
      </c>
      <c r="D39" s="373" t="s">
        <v>39</v>
      </c>
      <c r="E39" s="375" t="s">
        <v>40</v>
      </c>
      <c r="F39" s="1" t="s">
        <v>0</v>
      </c>
      <c r="G39" s="20"/>
      <c r="H39" s="20"/>
      <c r="I39" s="20"/>
      <c r="J39" s="377" t="s">
        <v>17</v>
      </c>
      <c r="K39" s="379" t="s">
        <v>1</v>
      </c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  <c r="AO39" s="359"/>
      <c r="AP39" s="361" t="s">
        <v>22</v>
      </c>
      <c r="AQ39" s="363"/>
      <c r="AR39" s="365" t="s">
        <v>22</v>
      </c>
    </row>
    <row r="40" spans="1:44" ht="13.8" thickBot="1" x14ac:dyDescent="0.3">
      <c r="A40" s="19"/>
      <c r="B40" s="370"/>
      <c r="C40" s="372"/>
      <c r="D40" s="374"/>
      <c r="E40" s="376"/>
      <c r="F40" s="3" t="s">
        <v>3</v>
      </c>
      <c r="G40" s="90" t="s">
        <v>10</v>
      </c>
      <c r="H40" s="90" t="s">
        <v>12</v>
      </c>
      <c r="I40" s="90" t="s">
        <v>93</v>
      </c>
      <c r="J40" s="378"/>
      <c r="K40" s="4"/>
      <c r="L40" s="5"/>
      <c r="M40" s="5" t="s">
        <v>4</v>
      </c>
      <c r="N40" s="5"/>
      <c r="O40" s="6"/>
      <c r="P40" s="5"/>
      <c r="Q40" s="5"/>
      <c r="R40" s="5" t="s">
        <v>5</v>
      </c>
      <c r="S40" s="5"/>
      <c r="T40" s="6"/>
      <c r="U40" s="5"/>
      <c r="V40" s="5"/>
      <c r="W40" s="7" t="s">
        <v>6</v>
      </c>
      <c r="X40" s="5"/>
      <c r="Y40" s="6"/>
      <c r="Z40" s="5"/>
      <c r="AA40" s="5"/>
      <c r="AB40" s="7" t="s">
        <v>7</v>
      </c>
      <c r="AC40" s="5"/>
      <c r="AD40" s="6"/>
      <c r="AE40" s="5"/>
      <c r="AF40" s="5"/>
      <c r="AG40" s="7" t="s">
        <v>8</v>
      </c>
      <c r="AH40" s="5"/>
      <c r="AI40" s="6"/>
      <c r="AJ40" s="4"/>
      <c r="AK40" s="5"/>
      <c r="AL40" s="5" t="s">
        <v>9</v>
      </c>
      <c r="AM40" s="5"/>
      <c r="AN40" s="8"/>
      <c r="AO40" s="360"/>
      <c r="AP40" s="362"/>
      <c r="AQ40" s="364"/>
      <c r="AR40" s="366"/>
    </row>
    <row r="41" spans="1:44" x14ac:dyDescent="0.25">
      <c r="A41" s="72"/>
      <c r="B41" s="239"/>
      <c r="C41" s="63"/>
      <c r="D41" s="42"/>
      <c r="E41" s="42"/>
      <c r="F41" s="313"/>
      <c r="G41" s="225"/>
      <c r="H41" s="225"/>
      <c r="I41" s="225"/>
      <c r="J41" s="314"/>
      <c r="K41" s="11" t="s">
        <v>10</v>
      </c>
      <c r="L41" s="12" t="s">
        <v>12</v>
      </c>
      <c r="M41" s="12" t="s">
        <v>11</v>
      </c>
      <c r="N41" s="12" t="s">
        <v>13</v>
      </c>
      <c r="O41" s="299" t="s">
        <v>14</v>
      </c>
      <c r="P41" s="11" t="s">
        <v>10</v>
      </c>
      <c r="Q41" s="12" t="s">
        <v>12</v>
      </c>
      <c r="R41" s="12" t="s">
        <v>11</v>
      </c>
      <c r="S41" s="12" t="s">
        <v>13</v>
      </c>
      <c r="T41" s="299" t="s">
        <v>14</v>
      </c>
      <c r="U41" s="11" t="s">
        <v>10</v>
      </c>
      <c r="V41" s="12" t="s">
        <v>12</v>
      </c>
      <c r="W41" s="12" t="s">
        <v>11</v>
      </c>
      <c r="X41" s="12" t="s">
        <v>13</v>
      </c>
      <c r="Y41" s="299" t="s">
        <v>14</v>
      </c>
      <c r="Z41" s="11" t="s">
        <v>10</v>
      </c>
      <c r="AA41" s="12" t="s">
        <v>12</v>
      </c>
      <c r="AB41" s="12" t="s">
        <v>11</v>
      </c>
      <c r="AC41" s="12" t="s">
        <v>13</v>
      </c>
      <c r="AD41" s="299" t="s">
        <v>14</v>
      </c>
      <c r="AE41" s="11" t="s">
        <v>10</v>
      </c>
      <c r="AF41" s="12" t="s">
        <v>12</v>
      </c>
      <c r="AG41" s="12" t="s">
        <v>11</v>
      </c>
      <c r="AH41" s="12" t="s">
        <v>13</v>
      </c>
      <c r="AI41" s="299" t="s">
        <v>14</v>
      </c>
      <c r="AJ41" s="11" t="s">
        <v>10</v>
      </c>
      <c r="AK41" s="12" t="s">
        <v>12</v>
      </c>
      <c r="AL41" s="12" t="s">
        <v>11</v>
      </c>
      <c r="AM41" s="12" t="s">
        <v>13</v>
      </c>
      <c r="AN41" s="299" t="s">
        <v>14</v>
      </c>
      <c r="AO41" s="88"/>
      <c r="AP41" s="296" t="s">
        <v>16</v>
      </c>
      <c r="AQ41" s="266"/>
      <c r="AR41" s="297" t="s">
        <v>16</v>
      </c>
    </row>
    <row r="42" spans="1:44" x14ac:dyDescent="0.25">
      <c r="A42" s="21"/>
      <c r="B42" s="367" t="s">
        <v>96</v>
      </c>
      <c r="C42" s="368"/>
      <c r="D42" s="104"/>
      <c r="E42" s="104"/>
      <c r="F42" s="86">
        <f t="shared" ref="F42:M42" si="23">SUM(F43:F48)</f>
        <v>42</v>
      </c>
      <c r="G42" s="86">
        <f t="shared" si="23"/>
        <v>0</v>
      </c>
      <c r="H42" s="86">
        <f t="shared" si="23"/>
        <v>0</v>
      </c>
      <c r="I42" s="86">
        <f t="shared" si="23"/>
        <v>45</v>
      </c>
      <c r="J42" s="105">
        <f t="shared" si="23"/>
        <v>30</v>
      </c>
      <c r="K42" s="315">
        <f t="shared" si="23"/>
        <v>0</v>
      </c>
      <c r="L42" s="315">
        <f t="shared" si="23"/>
        <v>0</v>
      </c>
      <c r="M42" s="315">
        <f t="shared" si="23"/>
        <v>0</v>
      </c>
      <c r="N42" s="86"/>
      <c r="O42" s="315">
        <f>SUM(O43:O48)</f>
        <v>0</v>
      </c>
      <c r="P42" s="315">
        <f>SUM(P43:P48)</f>
        <v>0</v>
      </c>
      <c r="Q42" s="315">
        <f>SUM(Q43:Q48)</f>
        <v>0</v>
      </c>
      <c r="R42" s="315">
        <f>SUM(R43:R48)</f>
        <v>0</v>
      </c>
      <c r="S42" s="86"/>
      <c r="T42" s="315">
        <f>SUM(T43:T48)</f>
        <v>0</v>
      </c>
      <c r="U42" s="315">
        <f>SUM(U43:U48)</f>
        <v>0</v>
      </c>
      <c r="V42" s="315">
        <f>SUM(V43:V48)</f>
        <v>0</v>
      </c>
      <c r="W42" s="315">
        <f>SUM(W43:W48)</f>
        <v>0</v>
      </c>
      <c r="X42" s="86"/>
      <c r="Y42" s="315">
        <f>SUM(Y43:Y48)</f>
        <v>0</v>
      </c>
      <c r="Z42" s="315">
        <f>SUM(Z43:Z48)</f>
        <v>0</v>
      </c>
      <c r="AA42" s="315">
        <f>SUM(AA43:AA48)</f>
        <v>0</v>
      </c>
      <c r="AB42" s="315">
        <f>SUM(AB43:AB48)</f>
        <v>1</v>
      </c>
      <c r="AC42" s="86"/>
      <c r="AD42" s="315">
        <f>SUM(AD43:AD48)</f>
        <v>2</v>
      </c>
      <c r="AE42" s="315">
        <f>SUM(AE44:AE48)</f>
        <v>0</v>
      </c>
      <c r="AF42" s="315">
        <f>SUM(AF44:AF48)</f>
        <v>0</v>
      </c>
      <c r="AG42" s="315">
        <f>SUM(AG44:AG48)</f>
        <v>23</v>
      </c>
      <c r="AH42" s="86"/>
      <c r="AI42" s="315">
        <f>SUM(AI44:AI48)</f>
        <v>15</v>
      </c>
      <c r="AJ42" s="315">
        <f>SUM(AJ44:AJ48)</f>
        <v>0</v>
      </c>
      <c r="AK42" s="315">
        <f>SUM(AK44:AK48)</f>
        <v>0</v>
      </c>
      <c r="AL42" s="315">
        <f>SUM(AL44:AL48)</f>
        <v>18</v>
      </c>
      <c r="AM42" s="86"/>
      <c r="AN42" s="316">
        <f>SUM(AN44:AN48)</f>
        <v>13</v>
      </c>
      <c r="AO42" s="222"/>
      <c r="AP42" s="86"/>
      <c r="AQ42" s="86"/>
      <c r="AR42" s="107"/>
    </row>
    <row r="43" spans="1:44" x14ac:dyDescent="0.25">
      <c r="A43" s="120" t="s">
        <v>31</v>
      </c>
      <c r="B43" s="240" t="s">
        <v>187</v>
      </c>
      <c r="C43" s="116" t="s">
        <v>184</v>
      </c>
      <c r="D43" s="38" t="s">
        <v>66</v>
      </c>
      <c r="E43" s="38"/>
      <c r="F43" s="40">
        <f t="shared" ref="F43" si="24">SUM(K43:M43)+SUM(P43:R43)+SUM(U43:W43)+SUM(Z43:AB43)+SUM(AE43:AG43)+SUM(AJ43:AL43)</f>
        <v>1</v>
      </c>
      <c r="G43" s="140">
        <f>K43+P43+U43+Z43+AE44+AJ45</f>
        <v>0</v>
      </c>
      <c r="H43" s="140">
        <f>L43+Q43+V43+AA43+AF44+AK45</f>
        <v>0</v>
      </c>
      <c r="I43" s="140">
        <f>M43+R43+W43+AB43+AG44+AL45</f>
        <v>4</v>
      </c>
      <c r="J43" s="228">
        <f>O43+T43+Y43+AD43+AI43+AN43</f>
        <v>2</v>
      </c>
      <c r="K43" s="46"/>
      <c r="L43" s="47"/>
      <c r="M43" s="48"/>
      <c r="N43" s="49"/>
      <c r="O43" s="50"/>
      <c r="P43" s="46"/>
      <c r="Q43" s="47"/>
      <c r="R43" s="48"/>
      <c r="S43" s="49"/>
      <c r="T43" s="50"/>
      <c r="U43" s="46"/>
      <c r="V43" s="47"/>
      <c r="W43" s="48"/>
      <c r="X43" s="49"/>
      <c r="Y43" s="50"/>
      <c r="Z43" s="46">
        <v>0</v>
      </c>
      <c r="AA43" s="47">
        <v>0</v>
      </c>
      <c r="AB43" s="48">
        <v>1</v>
      </c>
      <c r="AC43" s="49" t="s">
        <v>38</v>
      </c>
      <c r="AD43" s="50">
        <v>2</v>
      </c>
      <c r="AE43" s="17"/>
      <c r="AF43" s="17"/>
      <c r="AG43" s="17"/>
      <c r="AH43" s="17"/>
      <c r="AI43" s="17"/>
      <c r="AJ43" s="46"/>
      <c r="AK43" s="17"/>
      <c r="AL43" s="17"/>
      <c r="AM43" s="17"/>
      <c r="AN43" s="50"/>
      <c r="AO43" s="74"/>
      <c r="AP43" s="33"/>
      <c r="AQ43" s="23"/>
      <c r="AR43" s="62"/>
    </row>
    <row r="44" spans="1:44" x14ac:dyDescent="0.25">
      <c r="A44" s="120" t="s">
        <v>124</v>
      </c>
      <c r="B44" s="240" t="s">
        <v>188</v>
      </c>
      <c r="C44" s="116" t="s">
        <v>185</v>
      </c>
      <c r="D44" s="124"/>
      <c r="E44" s="124"/>
      <c r="F44" s="41">
        <f t="shared" ref="F44:F48" si="25">SUM(K44:M44)+SUM(P44:R44)+SUM(U44:W44)+SUM(Z44:AB44)+SUM(AE44:AG44)+SUM(AJ44:AL44)</f>
        <v>1</v>
      </c>
      <c r="G44" s="55">
        <f t="shared" ref="G44:G45" si="26">K44+P44+U44+Z44+AE44+AJ44</f>
        <v>0</v>
      </c>
      <c r="H44" s="55">
        <f t="shared" ref="H44:H45" si="27">L44+Q44+V44+AA44+AF44+AK44</f>
        <v>0</v>
      </c>
      <c r="I44" s="55">
        <f t="shared" ref="I44:I45" si="28">M44+R44+W44+AB44+AG44+AL44</f>
        <v>1</v>
      </c>
      <c r="J44" s="57">
        <f t="shared" ref="J44:J45" si="29">O44+T44+Y44+AD44+AI44+AN44</f>
        <v>2</v>
      </c>
      <c r="K44" s="46"/>
      <c r="L44" s="47"/>
      <c r="M44" s="48"/>
      <c r="N44" s="49"/>
      <c r="O44" s="50"/>
      <c r="P44" s="46"/>
      <c r="Q44" s="59"/>
      <c r="R44" s="48"/>
      <c r="S44" s="49"/>
      <c r="T44" s="50"/>
      <c r="U44" s="46"/>
      <c r="V44" s="47"/>
      <c r="W44" s="48"/>
      <c r="X44" s="49"/>
      <c r="Y44" s="50"/>
      <c r="Z44" s="46"/>
      <c r="AA44" s="47"/>
      <c r="AB44" s="48"/>
      <c r="AC44" s="49"/>
      <c r="AD44" s="50"/>
      <c r="AE44" s="46">
        <v>0</v>
      </c>
      <c r="AF44" s="47">
        <v>0</v>
      </c>
      <c r="AG44" s="48">
        <v>1</v>
      </c>
      <c r="AH44" s="49" t="s">
        <v>38</v>
      </c>
      <c r="AI44" s="50">
        <v>2</v>
      </c>
      <c r="AJ44" s="46"/>
      <c r="AK44" s="59"/>
      <c r="AL44" s="48"/>
      <c r="AM44" s="49"/>
      <c r="AN44" s="50"/>
      <c r="AO44" s="74">
        <v>24</v>
      </c>
      <c r="AP44" s="240" t="s">
        <v>187</v>
      </c>
      <c r="AQ44" s="23"/>
      <c r="AR44" s="62"/>
    </row>
    <row r="45" spans="1:44" x14ac:dyDescent="0.25">
      <c r="A45" s="108" t="s">
        <v>125</v>
      </c>
      <c r="B45" s="240" t="s">
        <v>189</v>
      </c>
      <c r="C45" s="116" t="s">
        <v>186</v>
      </c>
      <c r="D45" s="124"/>
      <c r="E45" s="124"/>
      <c r="F45" s="41">
        <f t="shared" si="25"/>
        <v>2</v>
      </c>
      <c r="G45" s="55">
        <f t="shared" si="26"/>
        <v>0</v>
      </c>
      <c r="H45" s="55">
        <f t="shared" si="27"/>
        <v>0</v>
      </c>
      <c r="I45" s="55">
        <f t="shared" si="28"/>
        <v>2</v>
      </c>
      <c r="J45" s="57">
        <f t="shared" si="29"/>
        <v>4</v>
      </c>
      <c r="K45" s="46"/>
      <c r="L45" s="47"/>
      <c r="M45" s="48"/>
      <c r="N45" s="49"/>
      <c r="O45" s="50"/>
      <c r="P45" s="46"/>
      <c r="Q45" s="59"/>
      <c r="R45" s="48"/>
      <c r="S45" s="49"/>
      <c r="T45" s="50"/>
      <c r="U45" s="46"/>
      <c r="V45" s="47"/>
      <c r="W45" s="48"/>
      <c r="X45" s="49"/>
      <c r="Y45" s="50"/>
      <c r="Z45" s="46"/>
      <c r="AA45" s="47"/>
      <c r="AB45" s="48"/>
      <c r="AC45" s="49"/>
      <c r="AD45" s="50"/>
      <c r="AE45" s="46"/>
      <c r="AF45" s="47"/>
      <c r="AG45" s="48"/>
      <c r="AH45" s="49"/>
      <c r="AI45" s="50"/>
      <c r="AJ45" s="46">
        <v>0</v>
      </c>
      <c r="AK45" s="59">
        <v>0</v>
      </c>
      <c r="AL45" s="48">
        <v>2</v>
      </c>
      <c r="AM45" s="49" t="s">
        <v>38</v>
      </c>
      <c r="AN45" s="50">
        <v>4</v>
      </c>
      <c r="AO45" s="74">
        <v>25</v>
      </c>
      <c r="AP45" s="240" t="s">
        <v>189</v>
      </c>
      <c r="AQ45" s="23"/>
      <c r="AR45" s="62"/>
    </row>
    <row r="46" spans="1:44" x14ac:dyDescent="0.25">
      <c r="A46" s="120" t="s">
        <v>32</v>
      </c>
      <c r="B46" s="122" t="s">
        <v>190</v>
      </c>
      <c r="C46" s="116" t="s">
        <v>118</v>
      </c>
      <c r="D46" s="124"/>
      <c r="E46" s="124"/>
      <c r="F46" s="41">
        <f t="shared" si="25"/>
        <v>12</v>
      </c>
      <c r="G46" s="55">
        <f t="shared" ref="G46:G48" si="30">K46+P46+U46+Z46+AE46+AJ46</f>
        <v>0</v>
      </c>
      <c r="H46" s="55">
        <f t="shared" ref="H46:H48" si="31">L46+Q46+V46+AA46+AF46+AK46</f>
        <v>0</v>
      </c>
      <c r="I46" s="55">
        <f t="shared" ref="I46:I48" si="32">M46+R46+W46+AB46+AG46+AL46</f>
        <v>12</v>
      </c>
      <c r="J46" s="57">
        <f t="shared" ref="J46:J48" si="33">O46+T46+Y46+AD46+AI46+AN46</f>
        <v>7</v>
      </c>
      <c r="K46" s="41"/>
      <c r="L46" s="55"/>
      <c r="M46" s="45"/>
      <c r="N46" s="55"/>
      <c r="O46" s="57"/>
      <c r="P46" s="41"/>
      <c r="Q46" s="45"/>
      <c r="R46" s="45"/>
      <c r="S46" s="55"/>
      <c r="T46" s="57"/>
      <c r="U46" s="41"/>
      <c r="V46" s="55"/>
      <c r="W46" s="45"/>
      <c r="X46" s="55"/>
      <c r="Y46" s="57"/>
      <c r="Z46" s="41"/>
      <c r="AA46" s="55"/>
      <c r="AB46" s="45"/>
      <c r="AC46" s="55"/>
      <c r="AD46" s="57"/>
      <c r="AE46" s="41">
        <v>0</v>
      </c>
      <c r="AF46" s="55">
        <v>0</v>
      </c>
      <c r="AG46" s="45">
        <v>12</v>
      </c>
      <c r="AH46" s="55" t="s">
        <v>38</v>
      </c>
      <c r="AI46" s="57">
        <v>7</v>
      </c>
      <c r="AJ46" s="41"/>
      <c r="AK46" s="55"/>
      <c r="AL46" s="45"/>
      <c r="AM46" s="55"/>
      <c r="AN46" s="57"/>
      <c r="AO46" s="74"/>
      <c r="AP46" s="33"/>
      <c r="AQ46" s="83"/>
      <c r="AR46" s="84"/>
    </row>
    <row r="47" spans="1:44" x14ac:dyDescent="0.25">
      <c r="A47" s="108" t="s">
        <v>33</v>
      </c>
      <c r="B47" s="240" t="s">
        <v>191</v>
      </c>
      <c r="C47" s="116" t="s">
        <v>154</v>
      </c>
      <c r="D47" s="38"/>
      <c r="E47" s="38"/>
      <c r="F47" s="41">
        <f t="shared" si="25"/>
        <v>10</v>
      </c>
      <c r="G47" s="55">
        <f t="shared" si="30"/>
        <v>0</v>
      </c>
      <c r="H47" s="55">
        <f t="shared" si="31"/>
        <v>0</v>
      </c>
      <c r="I47" s="55">
        <f t="shared" si="32"/>
        <v>10</v>
      </c>
      <c r="J47" s="57">
        <f t="shared" si="33"/>
        <v>6</v>
      </c>
      <c r="K47" s="46"/>
      <c r="L47" s="47"/>
      <c r="M47" s="48"/>
      <c r="N47" s="49"/>
      <c r="O47" s="50"/>
      <c r="P47" s="46"/>
      <c r="Q47" s="47"/>
      <c r="R47" s="48"/>
      <c r="S47" s="49"/>
      <c r="T47" s="50"/>
      <c r="U47" s="48"/>
      <c r="V47" s="47"/>
      <c r="W47" s="48"/>
      <c r="X47" s="49"/>
      <c r="Y47" s="50"/>
      <c r="Z47" s="46"/>
      <c r="AA47" s="47"/>
      <c r="AB47" s="48"/>
      <c r="AC47" s="49"/>
      <c r="AD47" s="50"/>
      <c r="AE47" s="46">
        <v>0</v>
      </c>
      <c r="AF47" s="59">
        <v>0</v>
      </c>
      <c r="AG47" s="48">
        <v>10</v>
      </c>
      <c r="AH47" s="49" t="s">
        <v>38</v>
      </c>
      <c r="AI47" s="50">
        <v>6</v>
      </c>
      <c r="AJ47" s="46"/>
      <c r="AK47" s="59"/>
      <c r="AL47" s="48"/>
      <c r="AM47" s="49"/>
      <c r="AN47" s="50"/>
      <c r="AO47" s="74"/>
      <c r="AP47" s="33"/>
      <c r="AQ47" s="23"/>
      <c r="AR47" s="62"/>
    </row>
    <row r="48" spans="1:44" ht="13.8" thickBot="1" x14ac:dyDescent="0.3">
      <c r="A48" s="109" t="s">
        <v>34</v>
      </c>
      <c r="B48" s="236" t="s">
        <v>192</v>
      </c>
      <c r="C48" s="110" t="s">
        <v>97</v>
      </c>
      <c r="D48" s="111"/>
      <c r="E48" s="111"/>
      <c r="F48" s="171">
        <f t="shared" si="25"/>
        <v>16</v>
      </c>
      <c r="G48" s="169">
        <f t="shared" si="30"/>
        <v>0</v>
      </c>
      <c r="H48" s="169">
        <f t="shared" si="31"/>
        <v>0</v>
      </c>
      <c r="I48" s="169">
        <f t="shared" si="32"/>
        <v>16</v>
      </c>
      <c r="J48" s="229">
        <f t="shared" si="33"/>
        <v>9</v>
      </c>
      <c r="K48" s="171"/>
      <c r="L48" s="169"/>
      <c r="M48" s="161"/>
      <c r="N48" s="168"/>
      <c r="O48" s="229"/>
      <c r="P48" s="171"/>
      <c r="Q48" s="169"/>
      <c r="R48" s="161"/>
      <c r="S48" s="168"/>
      <c r="T48" s="229"/>
      <c r="U48" s="161"/>
      <c r="V48" s="169"/>
      <c r="W48" s="161"/>
      <c r="X48" s="168"/>
      <c r="Y48" s="229"/>
      <c r="Z48" s="171"/>
      <c r="AA48" s="169"/>
      <c r="AB48" s="161"/>
      <c r="AC48" s="168"/>
      <c r="AD48" s="229"/>
      <c r="AE48" s="171"/>
      <c r="AF48" s="169"/>
      <c r="AG48" s="161"/>
      <c r="AH48" s="168"/>
      <c r="AI48" s="229"/>
      <c r="AJ48" s="171">
        <v>0</v>
      </c>
      <c r="AK48" s="169">
        <v>0</v>
      </c>
      <c r="AL48" s="161">
        <v>16</v>
      </c>
      <c r="AM48" s="168" t="s">
        <v>38</v>
      </c>
      <c r="AN48" s="229">
        <v>9</v>
      </c>
      <c r="AO48" s="112" t="str">
        <f>A47</f>
        <v>28.</v>
      </c>
      <c r="AP48" s="184" t="s">
        <v>191</v>
      </c>
      <c r="AQ48" s="114"/>
      <c r="AR48" s="115"/>
    </row>
    <row r="49" spans="1:44" ht="40.5" customHeight="1" thickBot="1" x14ac:dyDescent="0.3">
      <c r="A49" s="119"/>
      <c r="B49" s="15"/>
      <c r="C49" s="16"/>
      <c r="D49" s="16"/>
      <c r="E49" s="16"/>
      <c r="F49" s="119"/>
      <c r="G49" s="119"/>
      <c r="H49" s="119"/>
      <c r="I49" s="119"/>
      <c r="J49" s="53"/>
      <c r="K49" s="119"/>
      <c r="L49" s="119"/>
      <c r="M49" s="119"/>
      <c r="N49" s="119"/>
      <c r="O49" s="53"/>
      <c r="P49" s="119"/>
      <c r="Q49" s="119"/>
      <c r="R49" s="119"/>
      <c r="S49" s="119"/>
      <c r="T49" s="53"/>
      <c r="U49" s="119"/>
      <c r="V49" s="119"/>
      <c r="W49" s="119"/>
      <c r="X49" s="119"/>
      <c r="Y49" s="53"/>
      <c r="Z49" s="119"/>
      <c r="AA49" s="119"/>
      <c r="AB49" s="119"/>
      <c r="AC49" s="119"/>
      <c r="AD49" s="53"/>
      <c r="AE49" s="119"/>
      <c r="AF49" s="119"/>
      <c r="AG49" s="119"/>
      <c r="AH49" s="119"/>
      <c r="AI49" s="53"/>
      <c r="AJ49" s="119"/>
      <c r="AK49" s="119"/>
      <c r="AL49" s="119"/>
      <c r="AM49" s="119"/>
      <c r="AN49" s="53"/>
      <c r="AO49" s="98"/>
      <c r="AP49" s="99"/>
      <c r="AQ49" s="98"/>
      <c r="AR49" s="99"/>
    </row>
    <row r="50" spans="1:44" x14ac:dyDescent="0.25">
      <c r="A50" s="226"/>
      <c r="B50" s="369" t="s">
        <v>16</v>
      </c>
      <c r="C50" s="371" t="s">
        <v>2</v>
      </c>
      <c r="D50" s="373" t="s">
        <v>39</v>
      </c>
      <c r="E50" s="375" t="s">
        <v>40</v>
      </c>
      <c r="F50" s="1" t="s">
        <v>0</v>
      </c>
      <c r="G50" s="20"/>
      <c r="H50" s="20"/>
      <c r="I50" s="20"/>
      <c r="J50" s="377" t="s">
        <v>17</v>
      </c>
      <c r="K50" s="379" t="s">
        <v>1</v>
      </c>
      <c r="L50" s="380"/>
      <c r="M50" s="380"/>
      <c r="N50" s="380"/>
      <c r="O50" s="380"/>
      <c r="P50" s="380"/>
      <c r="Q50" s="380"/>
      <c r="R50" s="380"/>
      <c r="S50" s="380"/>
      <c r="T50" s="380"/>
      <c r="U50" s="380"/>
      <c r="V50" s="380"/>
      <c r="W50" s="380"/>
      <c r="X50" s="380"/>
      <c r="Y50" s="380"/>
      <c r="Z50" s="380"/>
      <c r="AA50" s="380"/>
      <c r="AB50" s="380"/>
      <c r="AC50" s="380"/>
      <c r="AD50" s="380"/>
      <c r="AE50" s="380"/>
      <c r="AF50" s="380"/>
      <c r="AG50" s="380"/>
      <c r="AH50" s="380"/>
      <c r="AI50" s="380"/>
      <c r="AJ50" s="380"/>
      <c r="AK50" s="380"/>
      <c r="AL50" s="380"/>
      <c r="AM50" s="380"/>
      <c r="AN50" s="380"/>
      <c r="AO50" s="359"/>
      <c r="AP50" s="361" t="s">
        <v>22</v>
      </c>
      <c r="AQ50" s="363"/>
      <c r="AR50" s="365" t="s">
        <v>22</v>
      </c>
    </row>
    <row r="51" spans="1:44" ht="13.8" thickBot="1" x14ac:dyDescent="0.3">
      <c r="A51" s="19"/>
      <c r="B51" s="370"/>
      <c r="C51" s="372"/>
      <c r="D51" s="374"/>
      <c r="E51" s="376"/>
      <c r="F51" s="3" t="s">
        <v>3</v>
      </c>
      <c r="G51" s="90" t="s">
        <v>10</v>
      </c>
      <c r="H51" s="90" t="s">
        <v>12</v>
      </c>
      <c r="I51" s="90" t="s">
        <v>93</v>
      </c>
      <c r="J51" s="378"/>
      <c r="K51" s="4"/>
      <c r="L51" s="5"/>
      <c r="M51" s="5" t="s">
        <v>4</v>
      </c>
      <c r="N51" s="5"/>
      <c r="O51" s="6"/>
      <c r="P51" s="5"/>
      <c r="Q51" s="5"/>
      <c r="R51" s="5" t="s">
        <v>5</v>
      </c>
      <c r="S51" s="5"/>
      <c r="T51" s="6"/>
      <c r="U51" s="5"/>
      <c r="V51" s="5"/>
      <c r="W51" s="7" t="s">
        <v>6</v>
      </c>
      <c r="X51" s="5"/>
      <c r="Y51" s="6"/>
      <c r="Z51" s="5"/>
      <c r="AA51" s="5"/>
      <c r="AB51" s="7" t="s">
        <v>7</v>
      </c>
      <c r="AC51" s="5"/>
      <c r="AD51" s="6"/>
      <c r="AE51" s="5"/>
      <c r="AF51" s="5"/>
      <c r="AG51" s="7" t="s">
        <v>8</v>
      </c>
      <c r="AH51" s="5"/>
      <c r="AI51" s="6"/>
      <c r="AJ51" s="4"/>
      <c r="AK51" s="5"/>
      <c r="AL51" s="5" t="s">
        <v>9</v>
      </c>
      <c r="AM51" s="5"/>
      <c r="AN51" s="8"/>
      <c r="AO51" s="360"/>
      <c r="AP51" s="362"/>
      <c r="AQ51" s="364"/>
      <c r="AR51" s="366"/>
    </row>
    <row r="52" spans="1:44" x14ac:dyDescent="0.25">
      <c r="A52" s="72"/>
      <c r="B52" s="239"/>
      <c r="C52" s="63"/>
      <c r="D52" s="42"/>
      <c r="E52" s="42"/>
      <c r="F52" s="313"/>
      <c r="G52" s="225"/>
      <c r="H52" s="225"/>
      <c r="I52" s="225"/>
      <c r="J52" s="317"/>
      <c r="K52" s="11" t="s">
        <v>10</v>
      </c>
      <c r="L52" s="12" t="s">
        <v>12</v>
      </c>
      <c r="M52" s="12" t="s">
        <v>11</v>
      </c>
      <c r="N52" s="12" t="s">
        <v>13</v>
      </c>
      <c r="O52" s="299" t="s">
        <v>14</v>
      </c>
      <c r="P52" s="11" t="s">
        <v>10</v>
      </c>
      <c r="Q52" s="12" t="s">
        <v>12</v>
      </c>
      <c r="R52" s="12" t="s">
        <v>11</v>
      </c>
      <c r="S52" s="12" t="s">
        <v>13</v>
      </c>
      <c r="T52" s="299" t="s">
        <v>14</v>
      </c>
      <c r="U52" s="11" t="s">
        <v>10</v>
      </c>
      <c r="V52" s="12" t="s">
        <v>12</v>
      </c>
      <c r="W52" s="12" t="s">
        <v>11</v>
      </c>
      <c r="X52" s="12" t="s">
        <v>13</v>
      </c>
      <c r="Y52" s="299" t="s">
        <v>14</v>
      </c>
      <c r="Z52" s="11" t="s">
        <v>10</v>
      </c>
      <c r="AA52" s="12" t="s">
        <v>12</v>
      </c>
      <c r="AB52" s="12" t="s">
        <v>11</v>
      </c>
      <c r="AC52" s="12" t="s">
        <v>13</v>
      </c>
      <c r="AD52" s="299" t="s">
        <v>14</v>
      </c>
      <c r="AE52" s="11" t="s">
        <v>10</v>
      </c>
      <c r="AF52" s="12" t="s">
        <v>12</v>
      </c>
      <c r="AG52" s="12" t="s">
        <v>11</v>
      </c>
      <c r="AH52" s="12" t="s">
        <v>13</v>
      </c>
      <c r="AI52" s="299" t="s">
        <v>14</v>
      </c>
      <c r="AJ52" s="11" t="s">
        <v>10</v>
      </c>
      <c r="AK52" s="12" t="s">
        <v>12</v>
      </c>
      <c r="AL52" s="12" t="s">
        <v>11</v>
      </c>
      <c r="AM52" s="12" t="s">
        <v>13</v>
      </c>
      <c r="AN52" s="299" t="s">
        <v>14</v>
      </c>
      <c r="AO52" s="88"/>
      <c r="AP52" s="296" t="s">
        <v>16</v>
      </c>
      <c r="AQ52" s="266"/>
      <c r="AR52" s="297" t="s">
        <v>16</v>
      </c>
    </row>
    <row r="53" spans="1:44" ht="14.4" x14ac:dyDescent="0.25">
      <c r="A53" s="21"/>
      <c r="B53" s="367" t="s">
        <v>150</v>
      </c>
      <c r="C53" s="368"/>
      <c r="D53" s="104"/>
      <c r="E53" s="104"/>
      <c r="F53" s="86">
        <f t="shared" ref="F53:M53" si="34">SUM(F54:F60)</f>
        <v>20</v>
      </c>
      <c r="G53" s="86">
        <f t="shared" si="34"/>
        <v>5</v>
      </c>
      <c r="H53" s="86">
        <f t="shared" si="34"/>
        <v>0</v>
      </c>
      <c r="I53" s="86">
        <f t="shared" si="34"/>
        <v>15</v>
      </c>
      <c r="J53" s="221">
        <f t="shared" si="34"/>
        <v>27</v>
      </c>
      <c r="K53" s="222">
        <f t="shared" si="34"/>
        <v>0</v>
      </c>
      <c r="L53" s="315">
        <f t="shared" si="34"/>
        <v>0</v>
      </c>
      <c r="M53" s="315">
        <f t="shared" si="34"/>
        <v>0</v>
      </c>
      <c r="N53" s="86"/>
      <c r="O53" s="315">
        <f>SUM(O54:O60)</f>
        <v>0</v>
      </c>
      <c r="P53" s="315">
        <f>SUM(P54:P60)</f>
        <v>0</v>
      </c>
      <c r="Q53" s="315">
        <f>SUM(Q54:Q60)</f>
        <v>0</v>
      </c>
      <c r="R53" s="315">
        <f>SUM(R54:R60)</f>
        <v>0</v>
      </c>
      <c r="S53" s="86"/>
      <c r="T53" s="315">
        <f>SUM(T54:T60)</f>
        <v>0</v>
      </c>
      <c r="U53" s="315">
        <f>SUM(U54:U60)</f>
        <v>1</v>
      </c>
      <c r="V53" s="315">
        <f>SUM(V54:V60)</f>
        <v>0</v>
      </c>
      <c r="W53" s="315">
        <f>SUM(W54:W60)</f>
        <v>2</v>
      </c>
      <c r="X53" s="86"/>
      <c r="Y53" s="315">
        <f>SUM(Y54:Y60)</f>
        <v>4</v>
      </c>
      <c r="Z53" s="315">
        <f>SUM(Z54:Z60)</f>
        <v>3</v>
      </c>
      <c r="AA53" s="315">
        <f>SUM(AA54:AA60)</f>
        <v>0</v>
      </c>
      <c r="AB53" s="315">
        <f>SUM(AB54:AB60)</f>
        <v>7</v>
      </c>
      <c r="AC53" s="86"/>
      <c r="AD53" s="315">
        <f t="shared" ref="AD53:AL53" si="35">SUM(AD54:AD60)</f>
        <v>13</v>
      </c>
      <c r="AE53" s="315">
        <f t="shared" si="35"/>
        <v>0</v>
      </c>
      <c r="AF53" s="315">
        <f t="shared" si="35"/>
        <v>0</v>
      </c>
      <c r="AG53" s="315">
        <f t="shared" si="35"/>
        <v>4</v>
      </c>
      <c r="AH53" s="315">
        <f t="shared" si="35"/>
        <v>0</v>
      </c>
      <c r="AI53" s="318">
        <f t="shared" si="35"/>
        <v>6</v>
      </c>
      <c r="AJ53" s="315">
        <f t="shared" si="35"/>
        <v>1</v>
      </c>
      <c r="AK53" s="315">
        <f t="shared" si="35"/>
        <v>0</v>
      </c>
      <c r="AL53" s="315">
        <f t="shared" si="35"/>
        <v>2</v>
      </c>
      <c r="AM53" s="86"/>
      <c r="AN53" s="316">
        <f>SUM(AN54:AN60)</f>
        <v>4</v>
      </c>
      <c r="AO53" s="222"/>
      <c r="AP53" s="86"/>
      <c r="AQ53" s="86"/>
      <c r="AR53" s="107"/>
    </row>
    <row r="54" spans="1:44" s="52" customFormat="1" x14ac:dyDescent="0.25">
      <c r="A54" s="120" t="s">
        <v>126</v>
      </c>
      <c r="B54" s="240" t="s">
        <v>152</v>
      </c>
      <c r="C54" s="116" t="s">
        <v>53</v>
      </c>
      <c r="D54" s="124" t="s">
        <v>72</v>
      </c>
      <c r="E54" s="124"/>
      <c r="F54" s="40">
        <f t="shared" ref="F54:F60" si="36">SUM(K54:M54)+SUM(P54:R54)+SUM(U54:W54)+SUM(Z54:AB54)+SUM(AE54:AG54)+SUM(AJ54:AL54)</f>
        <v>3</v>
      </c>
      <c r="G54" s="140">
        <f t="shared" ref="G54:G60" si="37">K54+P54+U54+Z54+AE54+AJ54</f>
        <v>0</v>
      </c>
      <c r="H54" s="140">
        <f t="shared" ref="H54:H60" si="38">L54+Q54+V54+AA54+AF54+AK54</f>
        <v>0</v>
      </c>
      <c r="I54" s="140">
        <f t="shared" ref="I54:I60" si="39">M54+R54+W54+AB54+AG54+AL54</f>
        <v>3</v>
      </c>
      <c r="J54" s="228">
        <f t="shared" ref="J54:J60" si="40">O54+T54+Y54+AD54+AI54+AN54</f>
        <v>4</v>
      </c>
      <c r="K54" s="41"/>
      <c r="L54" s="55"/>
      <c r="M54" s="45"/>
      <c r="N54" s="55"/>
      <c r="O54" s="57"/>
      <c r="P54" s="41"/>
      <c r="Q54" s="45"/>
      <c r="R54" s="45"/>
      <c r="S54" s="55"/>
      <c r="T54" s="57"/>
      <c r="U54" s="41"/>
      <c r="V54" s="55"/>
      <c r="W54" s="45"/>
      <c r="X54" s="55"/>
      <c r="Y54" s="57"/>
      <c r="Z54" s="41">
        <v>0</v>
      </c>
      <c r="AA54" s="55">
        <v>0</v>
      </c>
      <c r="AB54" s="45">
        <v>3</v>
      </c>
      <c r="AC54" s="55" t="s">
        <v>43</v>
      </c>
      <c r="AD54" s="57">
        <v>4</v>
      </c>
      <c r="AE54" s="41"/>
      <c r="AF54" s="55"/>
      <c r="AG54" s="45"/>
      <c r="AH54" s="55"/>
      <c r="AI54" s="57"/>
      <c r="AJ54" s="41"/>
      <c r="AK54" s="55"/>
      <c r="AL54" s="45"/>
      <c r="AM54" s="55"/>
      <c r="AN54" s="57"/>
      <c r="AO54" s="123"/>
      <c r="AP54" s="100"/>
      <c r="AQ54" s="83"/>
      <c r="AR54" s="84"/>
    </row>
    <row r="55" spans="1:44" s="52" customFormat="1" ht="26.4" x14ac:dyDescent="0.25">
      <c r="A55" s="120" t="s">
        <v>35</v>
      </c>
      <c r="B55" s="240" t="s">
        <v>155</v>
      </c>
      <c r="C55" s="116" t="s">
        <v>49</v>
      </c>
      <c r="D55" s="124" t="s">
        <v>75</v>
      </c>
      <c r="E55" s="124"/>
      <c r="F55" s="41">
        <f t="shared" si="36"/>
        <v>4</v>
      </c>
      <c r="G55" s="55">
        <f t="shared" si="37"/>
        <v>2</v>
      </c>
      <c r="H55" s="55">
        <f t="shared" si="38"/>
        <v>0</v>
      </c>
      <c r="I55" s="55">
        <f t="shared" si="39"/>
        <v>2</v>
      </c>
      <c r="J55" s="57">
        <f t="shared" si="40"/>
        <v>5</v>
      </c>
      <c r="K55" s="319"/>
      <c r="L55" s="55"/>
      <c r="M55" s="123"/>
      <c r="N55" s="56"/>
      <c r="O55" s="57"/>
      <c r="P55" s="123"/>
      <c r="Q55" s="55"/>
      <c r="R55" s="123"/>
      <c r="S55" s="56"/>
      <c r="T55" s="57"/>
      <c r="U55" s="123"/>
      <c r="V55" s="55"/>
      <c r="W55" s="123"/>
      <c r="X55" s="56"/>
      <c r="Y55" s="57"/>
      <c r="Z55" s="123">
        <v>2</v>
      </c>
      <c r="AA55" s="55">
        <v>0</v>
      </c>
      <c r="AB55" s="123">
        <v>2</v>
      </c>
      <c r="AC55" s="56" t="s">
        <v>43</v>
      </c>
      <c r="AD55" s="57">
        <v>5</v>
      </c>
      <c r="AE55" s="123"/>
      <c r="AF55" s="55"/>
      <c r="AG55" s="123"/>
      <c r="AH55" s="56"/>
      <c r="AI55" s="57"/>
      <c r="AJ55" s="319"/>
      <c r="AK55" s="55"/>
      <c r="AL55" s="123"/>
      <c r="AM55" s="56"/>
      <c r="AN55" s="57"/>
      <c r="AO55" s="127" t="str">
        <f>A36</f>
        <v>22.</v>
      </c>
      <c r="AP55" s="122" t="str">
        <f>B36</f>
        <v>NIEIB0PBNE</v>
      </c>
      <c r="AQ55" s="54"/>
      <c r="AR55" s="85"/>
    </row>
    <row r="56" spans="1:44" s="93" customFormat="1" x14ac:dyDescent="0.25">
      <c r="A56" s="120" t="s">
        <v>127</v>
      </c>
      <c r="B56" s="240" t="s">
        <v>153</v>
      </c>
      <c r="C56" s="116" t="s">
        <v>145</v>
      </c>
      <c r="D56" s="124" t="s">
        <v>71</v>
      </c>
      <c r="E56" s="124"/>
      <c r="F56" s="41">
        <f t="shared" ref="F56" si="41">SUM(K56:M56)+SUM(P56:R56)+SUM(U56:W56)+SUM(Z56:AB56)+SUM(AE56:AG56)+SUM(AJ56:AL56)</f>
        <v>3</v>
      </c>
      <c r="G56" s="55">
        <f t="shared" ref="G56" si="42">K56+P56+U56+Z56+AE56+AJ56</f>
        <v>1</v>
      </c>
      <c r="H56" s="55">
        <f t="shared" ref="H56" si="43">L56+Q56+V56+AA56+AF56+AK56</f>
        <v>0</v>
      </c>
      <c r="I56" s="55">
        <f t="shared" ref="I56" si="44">M56+R56+W56+AB56+AG56+AL56</f>
        <v>2</v>
      </c>
      <c r="J56" s="57">
        <f t="shared" ref="J56" si="45">O56+T56+Y56+AD56+AI56+AN56</f>
        <v>4</v>
      </c>
      <c r="K56" s="319"/>
      <c r="L56" s="55"/>
      <c r="M56" s="123"/>
      <c r="N56" s="56"/>
      <c r="O56" s="57"/>
      <c r="P56" s="123"/>
      <c r="Q56" s="55"/>
      <c r="R56" s="123"/>
      <c r="S56" s="56"/>
      <c r="T56" s="57"/>
      <c r="U56" s="319">
        <v>1</v>
      </c>
      <c r="V56" s="55">
        <v>0</v>
      </c>
      <c r="W56" s="123">
        <v>2</v>
      </c>
      <c r="X56" s="56" t="s">
        <v>38</v>
      </c>
      <c r="Y56" s="57">
        <v>4</v>
      </c>
      <c r="Z56" s="123"/>
      <c r="AA56" s="55"/>
      <c r="AB56" s="123"/>
      <c r="AC56" s="56"/>
      <c r="AD56" s="57"/>
      <c r="AE56" s="123"/>
      <c r="AF56" s="55"/>
      <c r="AG56" s="123"/>
      <c r="AH56" s="56"/>
      <c r="AI56" s="57"/>
      <c r="AJ56" s="320"/>
      <c r="AK56" s="320"/>
      <c r="AL56" s="320"/>
      <c r="AM56" s="320"/>
      <c r="AN56" s="320"/>
      <c r="AO56" s="186"/>
      <c r="AP56" s="100"/>
      <c r="AQ56" s="101"/>
      <c r="AR56" s="102"/>
    </row>
    <row r="57" spans="1:44" s="52" customFormat="1" x14ac:dyDescent="0.25">
      <c r="A57" s="120" t="s">
        <v>128</v>
      </c>
      <c r="B57" s="240" t="s">
        <v>195</v>
      </c>
      <c r="C57" s="116" t="s">
        <v>89</v>
      </c>
      <c r="D57" s="38" t="s">
        <v>68</v>
      </c>
      <c r="E57" s="124"/>
      <c r="F57" s="41">
        <f t="shared" si="36"/>
        <v>3</v>
      </c>
      <c r="G57" s="55">
        <f t="shared" si="37"/>
        <v>1</v>
      </c>
      <c r="H57" s="55">
        <f t="shared" si="38"/>
        <v>0</v>
      </c>
      <c r="I57" s="55">
        <f t="shared" si="39"/>
        <v>2</v>
      </c>
      <c r="J57" s="57">
        <f t="shared" si="40"/>
        <v>4</v>
      </c>
      <c r="K57" s="319"/>
      <c r="L57" s="55"/>
      <c r="M57" s="123"/>
      <c r="N57" s="56"/>
      <c r="O57" s="57"/>
      <c r="P57" s="123"/>
      <c r="Q57" s="55"/>
      <c r="R57" s="123"/>
      <c r="S57" s="56"/>
      <c r="T57" s="57"/>
      <c r="U57" s="123"/>
      <c r="V57" s="55"/>
      <c r="W57" s="123"/>
      <c r="X57" s="56"/>
      <c r="Y57" s="57"/>
      <c r="Z57" s="123">
        <v>1</v>
      </c>
      <c r="AA57" s="55">
        <v>0</v>
      </c>
      <c r="AB57" s="123">
        <v>2</v>
      </c>
      <c r="AC57" s="56" t="s">
        <v>38</v>
      </c>
      <c r="AD57" s="57">
        <v>4</v>
      </c>
      <c r="AE57" s="123"/>
      <c r="AF57" s="55"/>
      <c r="AG57" s="123"/>
      <c r="AH57" s="56"/>
      <c r="AI57" s="57"/>
      <c r="AJ57" s="319"/>
      <c r="AK57" s="55"/>
      <c r="AL57" s="123"/>
      <c r="AM57" s="56"/>
      <c r="AN57" s="57"/>
      <c r="AO57" s="89"/>
      <c r="AP57" s="121"/>
      <c r="AQ57" s="125"/>
      <c r="AR57" s="126"/>
    </row>
    <row r="58" spans="1:44" s="52" customFormat="1" x14ac:dyDescent="0.25">
      <c r="A58" s="120" t="s">
        <v>36</v>
      </c>
      <c r="B58" s="240" t="s">
        <v>196</v>
      </c>
      <c r="C58" s="116" t="s">
        <v>90</v>
      </c>
      <c r="D58" s="38" t="s">
        <v>68</v>
      </c>
      <c r="E58" s="124"/>
      <c r="F58" s="41">
        <f t="shared" si="36"/>
        <v>2</v>
      </c>
      <c r="G58" s="55">
        <f t="shared" si="37"/>
        <v>0</v>
      </c>
      <c r="H58" s="55">
        <f t="shared" si="38"/>
        <v>0</v>
      </c>
      <c r="I58" s="55">
        <f t="shared" si="39"/>
        <v>2</v>
      </c>
      <c r="J58" s="57">
        <f t="shared" si="40"/>
        <v>3</v>
      </c>
      <c r="K58" s="319"/>
      <c r="L58" s="55"/>
      <c r="M58" s="123"/>
      <c r="N58" s="56"/>
      <c r="O58" s="57"/>
      <c r="P58" s="123"/>
      <c r="Q58" s="55"/>
      <c r="R58" s="123"/>
      <c r="S58" s="56"/>
      <c r="T58" s="57"/>
      <c r="U58" s="123"/>
      <c r="V58" s="55"/>
      <c r="W58" s="123"/>
      <c r="X58" s="56"/>
      <c r="Y58" s="57"/>
      <c r="Z58" s="123"/>
      <c r="AA58" s="55"/>
      <c r="AB58" s="45"/>
      <c r="AC58" s="56"/>
      <c r="AD58" s="57"/>
      <c r="AE58" s="319">
        <v>0</v>
      </c>
      <c r="AF58" s="55">
        <v>0</v>
      </c>
      <c r="AG58" s="123">
        <v>2</v>
      </c>
      <c r="AH58" s="56" t="s">
        <v>38</v>
      </c>
      <c r="AI58" s="57">
        <v>3</v>
      </c>
      <c r="AJ58" s="319"/>
      <c r="AK58" s="55"/>
      <c r="AL58" s="123"/>
      <c r="AM58" s="56"/>
      <c r="AN58" s="57"/>
      <c r="AO58" s="89" t="str">
        <f>A57</f>
        <v>33.</v>
      </c>
      <c r="AP58" s="100" t="str">
        <f>B57</f>
        <v>NIXAF1ZBNE</v>
      </c>
      <c r="AQ58" s="125"/>
      <c r="AR58" s="103"/>
    </row>
    <row r="59" spans="1:44" s="52" customFormat="1" x14ac:dyDescent="0.25">
      <c r="A59" s="120" t="s">
        <v>129</v>
      </c>
      <c r="B59" s="240" t="s">
        <v>197</v>
      </c>
      <c r="C59" s="116" t="s">
        <v>50</v>
      </c>
      <c r="D59" s="124" t="s">
        <v>68</v>
      </c>
      <c r="E59" s="124"/>
      <c r="F59" s="41">
        <f t="shared" si="36"/>
        <v>3</v>
      </c>
      <c r="G59" s="55">
        <f t="shared" si="37"/>
        <v>1</v>
      </c>
      <c r="H59" s="55">
        <f t="shared" si="38"/>
        <v>0</v>
      </c>
      <c r="I59" s="55">
        <f t="shared" si="39"/>
        <v>2</v>
      </c>
      <c r="J59" s="57">
        <f t="shared" si="40"/>
        <v>4</v>
      </c>
      <c r="K59" s="319"/>
      <c r="L59" s="55"/>
      <c r="M59" s="123"/>
      <c r="N59" s="56"/>
      <c r="O59" s="57"/>
      <c r="P59" s="123"/>
      <c r="Q59" s="55"/>
      <c r="R59" s="123"/>
      <c r="S59" s="56"/>
      <c r="T59" s="57"/>
      <c r="U59" s="123"/>
      <c r="V59" s="55"/>
      <c r="W59" s="123"/>
      <c r="X59" s="56"/>
      <c r="Y59" s="57"/>
      <c r="Z59" s="123"/>
      <c r="AA59" s="55"/>
      <c r="AB59" s="45"/>
      <c r="AC59" s="56"/>
      <c r="AD59" s="57"/>
      <c r="AE59" s="319"/>
      <c r="AF59" s="55"/>
      <c r="AG59" s="123"/>
      <c r="AH59" s="56"/>
      <c r="AI59" s="57"/>
      <c r="AJ59" s="319">
        <v>1</v>
      </c>
      <c r="AK59" s="55">
        <v>0</v>
      </c>
      <c r="AL59" s="123">
        <v>2</v>
      </c>
      <c r="AM59" s="56" t="s">
        <v>43</v>
      </c>
      <c r="AN59" s="57">
        <v>4</v>
      </c>
      <c r="AO59" s="89" t="str">
        <f>A57</f>
        <v>33.</v>
      </c>
      <c r="AP59" s="100" t="str">
        <f>B57</f>
        <v>NIXAF1ZBNE</v>
      </c>
      <c r="AQ59" s="125"/>
      <c r="AR59" s="126"/>
    </row>
    <row r="60" spans="1:44" s="52" customFormat="1" ht="13.8" thickBot="1" x14ac:dyDescent="0.3">
      <c r="A60" s="162" t="s">
        <v>130</v>
      </c>
      <c r="B60" s="236" t="s">
        <v>198</v>
      </c>
      <c r="C60" s="110" t="s">
        <v>51</v>
      </c>
      <c r="D60" s="164" t="s">
        <v>76</v>
      </c>
      <c r="E60" s="164"/>
      <c r="F60" s="171">
        <f t="shared" si="36"/>
        <v>2</v>
      </c>
      <c r="G60" s="169">
        <f t="shared" si="37"/>
        <v>0</v>
      </c>
      <c r="H60" s="169">
        <f t="shared" si="38"/>
        <v>0</v>
      </c>
      <c r="I60" s="169">
        <f t="shared" si="39"/>
        <v>2</v>
      </c>
      <c r="J60" s="229">
        <f t="shared" si="40"/>
        <v>3</v>
      </c>
      <c r="K60" s="321"/>
      <c r="L60" s="169"/>
      <c r="M60" s="161"/>
      <c r="N60" s="168"/>
      <c r="O60" s="229"/>
      <c r="P60" s="161"/>
      <c r="Q60" s="169"/>
      <c r="R60" s="161"/>
      <c r="S60" s="168"/>
      <c r="T60" s="229"/>
      <c r="U60" s="161"/>
      <c r="V60" s="169"/>
      <c r="W60" s="161"/>
      <c r="X60" s="168"/>
      <c r="Y60" s="229"/>
      <c r="Z60" s="322"/>
      <c r="AA60" s="182"/>
      <c r="AB60" s="323"/>
      <c r="AC60" s="182"/>
      <c r="AD60" s="324"/>
      <c r="AE60" s="325">
        <v>0</v>
      </c>
      <c r="AF60" s="182">
        <v>0</v>
      </c>
      <c r="AG60" s="323">
        <v>2</v>
      </c>
      <c r="AH60" s="182" t="s">
        <v>38</v>
      </c>
      <c r="AI60" s="324">
        <v>3</v>
      </c>
      <c r="AJ60" s="325"/>
      <c r="AK60" s="182"/>
      <c r="AL60" s="323"/>
      <c r="AM60" s="182"/>
      <c r="AN60" s="324"/>
      <c r="AO60" s="165" t="str">
        <f>A27</f>
        <v>13.</v>
      </c>
      <c r="AP60" s="183" t="str">
        <f>B27</f>
        <v>NIXWH1PBNE</v>
      </c>
      <c r="AQ60" s="180"/>
      <c r="AR60" s="181"/>
    </row>
    <row r="61" spans="1:44" ht="40.5" customHeight="1" thickBot="1" x14ac:dyDescent="0.3">
      <c r="A61" s="119"/>
      <c r="B61" s="15"/>
      <c r="C61" s="16"/>
      <c r="D61" s="16"/>
      <c r="E61" s="16"/>
      <c r="F61" s="119"/>
      <c r="G61" s="119"/>
      <c r="H61" s="119"/>
      <c r="I61" s="119"/>
      <c r="J61" s="53"/>
      <c r="K61" s="119"/>
      <c r="L61" s="119"/>
      <c r="M61" s="119"/>
      <c r="N61" s="119"/>
      <c r="O61" s="53"/>
      <c r="P61" s="119"/>
      <c r="Q61" s="119"/>
      <c r="R61" s="119"/>
      <c r="S61" s="119"/>
      <c r="T61" s="53"/>
      <c r="U61" s="119"/>
      <c r="V61" s="119"/>
      <c r="W61" s="119"/>
      <c r="X61" s="119"/>
      <c r="Y61" s="53"/>
      <c r="Z61" s="119"/>
      <c r="AA61" s="119"/>
      <c r="AB61" s="119"/>
      <c r="AC61" s="119"/>
      <c r="AD61" s="53"/>
      <c r="AE61" s="119"/>
      <c r="AF61" s="119"/>
      <c r="AG61" s="119"/>
      <c r="AH61" s="119"/>
      <c r="AI61" s="53"/>
      <c r="AJ61" s="119"/>
      <c r="AK61" s="119"/>
      <c r="AL61" s="119"/>
      <c r="AM61" s="119"/>
      <c r="AN61" s="53"/>
      <c r="AO61" s="98"/>
      <c r="AP61" s="99"/>
      <c r="AQ61" s="98"/>
      <c r="AR61" s="99"/>
    </row>
    <row r="62" spans="1:44" x14ac:dyDescent="0.25">
      <c r="A62" s="226"/>
      <c r="B62" s="369" t="s">
        <v>16</v>
      </c>
      <c r="C62" s="371" t="s">
        <v>2</v>
      </c>
      <c r="D62" s="373" t="s">
        <v>39</v>
      </c>
      <c r="E62" s="375" t="s">
        <v>40</v>
      </c>
      <c r="F62" s="1" t="s">
        <v>0</v>
      </c>
      <c r="G62" s="20"/>
      <c r="H62" s="20"/>
      <c r="I62" s="20"/>
      <c r="J62" s="377" t="s">
        <v>17</v>
      </c>
      <c r="K62" s="379" t="s">
        <v>1</v>
      </c>
      <c r="L62" s="380"/>
      <c r="M62" s="380"/>
      <c r="N62" s="380"/>
      <c r="O62" s="380"/>
      <c r="P62" s="380"/>
      <c r="Q62" s="380"/>
      <c r="R62" s="380"/>
      <c r="S62" s="380"/>
      <c r="T62" s="380"/>
      <c r="U62" s="380"/>
      <c r="V62" s="380"/>
      <c r="W62" s="380"/>
      <c r="X62" s="380"/>
      <c r="Y62" s="380"/>
      <c r="Z62" s="380"/>
      <c r="AA62" s="380"/>
      <c r="AB62" s="380"/>
      <c r="AC62" s="380"/>
      <c r="AD62" s="380"/>
      <c r="AE62" s="380"/>
      <c r="AF62" s="380"/>
      <c r="AG62" s="380"/>
      <c r="AH62" s="380"/>
      <c r="AI62" s="380"/>
      <c r="AJ62" s="380"/>
      <c r="AK62" s="380"/>
      <c r="AL62" s="380"/>
      <c r="AM62" s="380"/>
      <c r="AN62" s="380"/>
      <c r="AO62" s="359"/>
      <c r="AP62" s="361" t="s">
        <v>22</v>
      </c>
      <c r="AQ62" s="363"/>
      <c r="AR62" s="365" t="s">
        <v>22</v>
      </c>
    </row>
    <row r="63" spans="1:44" ht="13.8" thickBot="1" x14ac:dyDescent="0.3">
      <c r="A63" s="19"/>
      <c r="B63" s="370"/>
      <c r="C63" s="372"/>
      <c r="D63" s="374"/>
      <c r="E63" s="376"/>
      <c r="F63" s="3" t="s">
        <v>3</v>
      </c>
      <c r="G63" s="90" t="s">
        <v>10</v>
      </c>
      <c r="H63" s="90" t="s">
        <v>12</v>
      </c>
      <c r="I63" s="90" t="s">
        <v>93</v>
      </c>
      <c r="J63" s="378"/>
      <c r="K63" s="4"/>
      <c r="L63" s="5"/>
      <c r="M63" s="5" t="s">
        <v>4</v>
      </c>
      <c r="N63" s="5"/>
      <c r="O63" s="6"/>
      <c r="P63" s="5"/>
      <c r="Q63" s="5"/>
      <c r="R63" s="5" t="s">
        <v>5</v>
      </c>
      <c r="S63" s="5"/>
      <c r="T63" s="6"/>
      <c r="U63" s="5"/>
      <c r="V63" s="5"/>
      <c r="W63" s="7" t="s">
        <v>6</v>
      </c>
      <c r="X63" s="5"/>
      <c r="Y63" s="6"/>
      <c r="Z63" s="5"/>
      <c r="AA63" s="5"/>
      <c r="AB63" s="7" t="s">
        <v>7</v>
      </c>
      <c r="AC63" s="5"/>
      <c r="AD63" s="6"/>
      <c r="AE63" s="5"/>
      <c r="AF63" s="5"/>
      <c r="AG63" s="7" t="s">
        <v>8</v>
      </c>
      <c r="AH63" s="5"/>
      <c r="AI63" s="6"/>
      <c r="AJ63" s="4"/>
      <c r="AK63" s="5"/>
      <c r="AL63" s="5" t="s">
        <v>9</v>
      </c>
      <c r="AM63" s="5"/>
      <c r="AN63" s="8"/>
      <c r="AO63" s="360"/>
      <c r="AP63" s="362"/>
      <c r="AQ63" s="364"/>
      <c r="AR63" s="366"/>
    </row>
    <row r="64" spans="1:44" x14ac:dyDescent="0.25">
      <c r="A64" s="72"/>
      <c r="B64" s="239"/>
      <c r="C64" s="63"/>
      <c r="D64" s="42"/>
      <c r="E64" s="42"/>
      <c r="F64" s="313"/>
      <c r="G64" s="225"/>
      <c r="H64" s="225"/>
      <c r="I64" s="225"/>
      <c r="J64" s="317"/>
      <c r="K64" s="11" t="s">
        <v>10</v>
      </c>
      <c r="L64" s="12" t="s">
        <v>12</v>
      </c>
      <c r="M64" s="12" t="s">
        <v>11</v>
      </c>
      <c r="N64" s="12" t="s">
        <v>13</v>
      </c>
      <c r="O64" s="299" t="s">
        <v>14</v>
      </c>
      <c r="P64" s="11" t="s">
        <v>10</v>
      </c>
      <c r="Q64" s="12" t="s">
        <v>12</v>
      </c>
      <c r="R64" s="12" t="s">
        <v>11</v>
      </c>
      <c r="S64" s="12" t="s">
        <v>13</v>
      </c>
      <c r="T64" s="299" t="s">
        <v>14</v>
      </c>
      <c r="U64" s="11" t="s">
        <v>10</v>
      </c>
      <c r="V64" s="12" t="s">
        <v>12</v>
      </c>
      <c r="W64" s="12" t="s">
        <v>11</v>
      </c>
      <c r="X64" s="12" t="s">
        <v>13</v>
      </c>
      <c r="Y64" s="299" t="s">
        <v>14</v>
      </c>
      <c r="Z64" s="11" t="s">
        <v>10</v>
      </c>
      <c r="AA64" s="12" t="s">
        <v>12</v>
      </c>
      <c r="AB64" s="12" t="s">
        <v>11</v>
      </c>
      <c r="AC64" s="12" t="s">
        <v>13</v>
      </c>
      <c r="AD64" s="299" t="s">
        <v>14</v>
      </c>
      <c r="AE64" s="11" t="s">
        <v>10</v>
      </c>
      <c r="AF64" s="12" t="s">
        <v>12</v>
      </c>
      <c r="AG64" s="12" t="s">
        <v>11</v>
      </c>
      <c r="AH64" s="12" t="s">
        <v>13</v>
      </c>
      <c r="AI64" s="299" t="s">
        <v>14</v>
      </c>
      <c r="AJ64" s="11" t="s">
        <v>10</v>
      </c>
      <c r="AK64" s="12" t="s">
        <v>12</v>
      </c>
      <c r="AL64" s="12" t="s">
        <v>11</v>
      </c>
      <c r="AM64" s="12" t="s">
        <v>13</v>
      </c>
      <c r="AN64" s="299" t="s">
        <v>14</v>
      </c>
      <c r="AO64" s="88"/>
      <c r="AP64" s="296" t="s">
        <v>16</v>
      </c>
      <c r="AQ64" s="266"/>
      <c r="AR64" s="297" t="s">
        <v>16</v>
      </c>
    </row>
    <row r="65" spans="1:44" ht="14.4" x14ac:dyDescent="0.25">
      <c r="A65" s="21"/>
      <c r="B65" s="367" t="s">
        <v>151</v>
      </c>
      <c r="C65" s="368"/>
      <c r="D65" s="104"/>
      <c r="E65" s="104"/>
      <c r="F65" s="86">
        <f t="shared" ref="F65:M65" si="46">SUM(F66:F71)</f>
        <v>22</v>
      </c>
      <c r="G65" s="86">
        <f t="shared" si="46"/>
        <v>9</v>
      </c>
      <c r="H65" s="86">
        <f t="shared" si="46"/>
        <v>0</v>
      </c>
      <c r="I65" s="86">
        <f t="shared" si="46"/>
        <v>13</v>
      </c>
      <c r="J65" s="221">
        <f t="shared" si="46"/>
        <v>27</v>
      </c>
      <c r="K65" s="86">
        <f t="shared" si="46"/>
        <v>0</v>
      </c>
      <c r="L65" s="86">
        <f t="shared" si="46"/>
        <v>0</v>
      </c>
      <c r="M65" s="86">
        <f t="shared" si="46"/>
        <v>0</v>
      </c>
      <c r="N65" s="86"/>
      <c r="O65" s="86">
        <f>SUM(O66:O71)</f>
        <v>0</v>
      </c>
      <c r="P65" s="86">
        <f>SUM(P66:P71)</f>
        <v>0</v>
      </c>
      <c r="Q65" s="86">
        <f>SUM(Q66:Q71)</f>
        <v>0</v>
      </c>
      <c r="R65" s="86">
        <f>SUM(R66:R71)</f>
        <v>0</v>
      </c>
      <c r="S65" s="86"/>
      <c r="T65" s="86">
        <f>SUM(T66:T71)</f>
        <v>0</v>
      </c>
      <c r="U65" s="86">
        <f>SUM(U66:U71)</f>
        <v>1</v>
      </c>
      <c r="V65" s="86">
        <f>SUM(V66:V71)</f>
        <v>0</v>
      </c>
      <c r="W65" s="86">
        <f>SUM(W66:W71)</f>
        <v>1</v>
      </c>
      <c r="X65" s="86"/>
      <c r="Y65" s="86">
        <f>SUM(Y66:Y71)</f>
        <v>3</v>
      </c>
      <c r="Z65" s="86">
        <f>SUM(Z66:Z71)</f>
        <v>4</v>
      </c>
      <c r="AA65" s="86">
        <f>SUM(AA66:AA71)</f>
        <v>0</v>
      </c>
      <c r="AB65" s="86">
        <f>SUM(AB66:AB71)</f>
        <v>6</v>
      </c>
      <c r="AC65" s="86"/>
      <c r="AD65" s="86">
        <f>SUM(AD66:AD71)</f>
        <v>13</v>
      </c>
      <c r="AE65" s="86">
        <f>SUM(AE66:AE71)</f>
        <v>2</v>
      </c>
      <c r="AF65" s="86">
        <f>SUM(AF66:AF71)</f>
        <v>0</v>
      </c>
      <c r="AG65" s="86">
        <f>SUM(AG66:AG71)</f>
        <v>2</v>
      </c>
      <c r="AH65" s="86"/>
      <c r="AI65" s="86">
        <f>SUM(AI66:AI71)</f>
        <v>5</v>
      </c>
      <c r="AJ65" s="86">
        <f>SUM(AJ66:AJ71)</f>
        <v>2</v>
      </c>
      <c r="AK65" s="86">
        <f>SUM(AK66:AK71)</f>
        <v>0</v>
      </c>
      <c r="AL65" s="86">
        <f>SUM(AL66:AL71)</f>
        <v>4</v>
      </c>
      <c r="AM65" s="86"/>
      <c r="AN65" s="107">
        <f>SUM(AN66:AN71)</f>
        <v>6</v>
      </c>
      <c r="AO65" s="222"/>
      <c r="AP65" s="86"/>
      <c r="AQ65" s="86"/>
      <c r="AR65" s="107"/>
    </row>
    <row r="66" spans="1:44" s="52" customFormat="1" x14ac:dyDescent="0.25">
      <c r="A66" s="128" t="s">
        <v>131</v>
      </c>
      <c r="B66" s="240" t="s">
        <v>156</v>
      </c>
      <c r="C66" s="214" t="s">
        <v>102</v>
      </c>
      <c r="D66" s="124" t="s">
        <v>103</v>
      </c>
      <c r="E66" s="124"/>
      <c r="F66" s="40">
        <f t="shared" ref="F66:F71" si="47">SUM(K66:M66)+SUM(P66:R66)+SUM(U66:W66)+SUM(Z66:AB66)+SUM(AE66:AG66)+SUM(AJ66:AL66)</f>
        <v>4</v>
      </c>
      <c r="G66" s="140">
        <f t="shared" ref="G66:G71" si="48">K66+P66+U66+Z66+AE66+AJ66</f>
        <v>2</v>
      </c>
      <c r="H66" s="140">
        <f t="shared" ref="H66:H71" si="49">L66+Q66+V66+AA66+AF66+AK66</f>
        <v>0</v>
      </c>
      <c r="I66" s="140">
        <f t="shared" ref="I66:I71" si="50">M66+R66+W66+AB66+AG66+AL66</f>
        <v>2</v>
      </c>
      <c r="J66" s="228">
        <f t="shared" ref="J66:J71" si="51">O66+T66+Y66+AD66+AI66+AN66</f>
        <v>5</v>
      </c>
      <c r="K66" s="326"/>
      <c r="L66" s="170"/>
      <c r="M66" s="220"/>
      <c r="N66" s="327"/>
      <c r="O66" s="328"/>
      <c r="P66" s="220"/>
      <c r="Q66" s="170"/>
      <c r="R66" s="220"/>
      <c r="S66" s="327"/>
      <c r="T66" s="328"/>
      <c r="U66" s="220"/>
      <c r="V66" s="170"/>
      <c r="W66" s="220"/>
      <c r="X66" s="327"/>
      <c r="Y66" s="328"/>
      <c r="Z66" s="219">
        <v>2</v>
      </c>
      <c r="AA66" s="170">
        <v>0</v>
      </c>
      <c r="AB66" s="329">
        <v>2</v>
      </c>
      <c r="AC66" s="170" t="s">
        <v>43</v>
      </c>
      <c r="AD66" s="328">
        <v>5</v>
      </c>
      <c r="AE66" s="219"/>
      <c r="AF66" s="170"/>
      <c r="AG66" s="329"/>
      <c r="AH66" s="170"/>
      <c r="AI66" s="328"/>
      <c r="AJ66" s="326"/>
      <c r="AK66" s="170"/>
      <c r="AL66" s="329"/>
      <c r="AM66" s="170"/>
      <c r="AN66" s="328"/>
      <c r="AO66" s="130" t="str">
        <f>A34</f>
        <v>20.</v>
      </c>
      <c r="AP66" s="185" t="s">
        <v>180</v>
      </c>
      <c r="AQ66" s="125"/>
      <c r="AR66" s="126"/>
    </row>
    <row r="67" spans="1:44" s="52" customFormat="1" ht="26.4" x14ac:dyDescent="0.25">
      <c r="A67" s="120" t="s">
        <v>107</v>
      </c>
      <c r="B67" s="240" t="s">
        <v>157</v>
      </c>
      <c r="C67" s="116" t="s">
        <v>49</v>
      </c>
      <c r="D67" s="124" t="s">
        <v>75</v>
      </c>
      <c r="E67" s="124"/>
      <c r="F67" s="41">
        <f t="shared" si="47"/>
        <v>4</v>
      </c>
      <c r="G67" s="55">
        <f t="shared" si="48"/>
        <v>2</v>
      </c>
      <c r="H67" s="55">
        <f t="shared" si="49"/>
        <v>0</v>
      </c>
      <c r="I67" s="55">
        <f t="shared" si="50"/>
        <v>2</v>
      </c>
      <c r="J67" s="57">
        <f t="shared" si="51"/>
        <v>5</v>
      </c>
      <c r="K67" s="319"/>
      <c r="L67" s="55"/>
      <c r="M67" s="123"/>
      <c r="N67" s="56"/>
      <c r="O67" s="57"/>
      <c r="P67" s="123"/>
      <c r="Q67" s="55"/>
      <c r="R67" s="123"/>
      <c r="S67" s="56"/>
      <c r="T67" s="57"/>
      <c r="U67" s="123"/>
      <c r="V67" s="55"/>
      <c r="W67" s="123"/>
      <c r="X67" s="56"/>
      <c r="Y67" s="57"/>
      <c r="Z67" s="219">
        <v>2</v>
      </c>
      <c r="AA67" s="170">
        <v>0</v>
      </c>
      <c r="AB67" s="329">
        <v>2</v>
      </c>
      <c r="AC67" s="170" t="s">
        <v>43</v>
      </c>
      <c r="AD67" s="328">
        <v>5</v>
      </c>
      <c r="AE67" s="219"/>
      <c r="AF67" s="170"/>
      <c r="AG67" s="329"/>
      <c r="AH67" s="170"/>
      <c r="AI67" s="328"/>
      <c r="AJ67" s="326"/>
      <c r="AK67" s="170"/>
      <c r="AL67" s="329"/>
      <c r="AM67" s="170"/>
      <c r="AN67" s="328"/>
      <c r="AO67" s="127"/>
      <c r="AP67" s="122"/>
      <c r="AQ67" s="125"/>
      <c r="AR67" s="126"/>
    </row>
    <row r="68" spans="1:44" s="93" customFormat="1" ht="26.4" x14ac:dyDescent="0.25">
      <c r="A68" s="120" t="s">
        <v>109</v>
      </c>
      <c r="B68" s="240" t="s">
        <v>158</v>
      </c>
      <c r="C68" s="116" t="s">
        <v>104</v>
      </c>
      <c r="D68" s="129" t="s">
        <v>103</v>
      </c>
      <c r="E68" s="124"/>
      <c r="F68" s="41">
        <f t="shared" si="47"/>
        <v>4</v>
      </c>
      <c r="G68" s="55">
        <f t="shared" si="48"/>
        <v>2</v>
      </c>
      <c r="H68" s="55">
        <f t="shared" si="49"/>
        <v>0</v>
      </c>
      <c r="I68" s="55">
        <f t="shared" si="50"/>
        <v>2</v>
      </c>
      <c r="J68" s="57">
        <f t="shared" si="51"/>
        <v>5</v>
      </c>
      <c r="K68" s="319"/>
      <c r="L68" s="55"/>
      <c r="M68" s="123"/>
      <c r="N68" s="56"/>
      <c r="O68" s="57"/>
      <c r="P68" s="123"/>
      <c r="Q68" s="55"/>
      <c r="R68" s="123"/>
      <c r="S68" s="56"/>
      <c r="T68" s="57"/>
      <c r="U68" s="123"/>
      <c r="V68" s="55"/>
      <c r="W68" s="123"/>
      <c r="X68" s="56"/>
      <c r="Y68" s="57"/>
      <c r="Z68" s="219"/>
      <c r="AA68" s="170"/>
      <c r="AB68" s="329"/>
      <c r="AC68" s="170"/>
      <c r="AD68" s="328"/>
      <c r="AE68" s="219">
        <v>2</v>
      </c>
      <c r="AF68" s="170">
        <v>0</v>
      </c>
      <c r="AG68" s="329">
        <v>2</v>
      </c>
      <c r="AH68" s="170" t="s">
        <v>43</v>
      </c>
      <c r="AI68" s="328">
        <v>5</v>
      </c>
      <c r="AJ68" s="219"/>
      <c r="AK68" s="170"/>
      <c r="AL68" s="329"/>
      <c r="AM68" s="170"/>
      <c r="AN68" s="328"/>
      <c r="AO68" s="119" t="str">
        <f>A36</f>
        <v>22.</v>
      </c>
      <c r="AP68" s="122" t="str">
        <f>B36</f>
        <v>NIEIB0PBNE</v>
      </c>
      <c r="AQ68" s="132"/>
      <c r="AR68" s="133"/>
    </row>
    <row r="69" spans="1:44" s="52" customFormat="1" x14ac:dyDescent="0.25">
      <c r="A69" s="120" t="s">
        <v>132</v>
      </c>
      <c r="B69" s="240" t="s">
        <v>159</v>
      </c>
      <c r="C69" s="116" t="s">
        <v>146</v>
      </c>
      <c r="D69" s="124" t="s">
        <v>75</v>
      </c>
      <c r="E69" s="124"/>
      <c r="F69" s="41">
        <f t="shared" ref="F69" si="52">SUM(K69:M69)+SUM(P69:R69)+SUM(U69:W69)+SUM(Z69:AB69)+SUM(AE69:AG69)+SUM(AJ69:AL69)</f>
        <v>6</v>
      </c>
      <c r="G69" s="55">
        <f t="shared" ref="G69" si="53">K69+P69+U69+Z69+AE69+AJ69</f>
        <v>2</v>
      </c>
      <c r="H69" s="55">
        <f t="shared" ref="H69" si="54">L69+Q69+V69+AA69+AF69+AK69</f>
        <v>0</v>
      </c>
      <c r="I69" s="55">
        <f t="shared" ref="I69" si="55">M69+R69+W69+AB69+AG69+AL69</f>
        <v>4</v>
      </c>
      <c r="J69" s="57">
        <f t="shared" ref="J69" si="56">O69+T69+Y69+AD69+AI69+AN69</f>
        <v>6</v>
      </c>
      <c r="K69" s="319"/>
      <c r="L69" s="55"/>
      <c r="M69" s="123"/>
      <c r="N69" s="56"/>
      <c r="O69" s="57"/>
      <c r="P69" s="123"/>
      <c r="Q69" s="55"/>
      <c r="R69" s="123"/>
      <c r="S69" s="56"/>
      <c r="T69" s="57"/>
      <c r="U69" s="123"/>
      <c r="V69" s="55"/>
      <c r="W69" s="123"/>
      <c r="X69" s="56"/>
      <c r="Y69" s="57"/>
      <c r="Z69" s="219"/>
      <c r="AA69" s="170"/>
      <c r="AB69" s="329"/>
      <c r="AC69" s="170"/>
      <c r="AD69" s="328"/>
      <c r="AE69" s="219"/>
      <c r="AF69" s="170"/>
      <c r="AG69" s="329"/>
      <c r="AH69" s="170"/>
      <c r="AI69" s="328"/>
      <c r="AJ69" s="219">
        <v>2</v>
      </c>
      <c r="AK69" s="329">
        <v>0</v>
      </c>
      <c r="AL69" s="329">
        <v>4</v>
      </c>
      <c r="AM69" s="170" t="s">
        <v>43</v>
      </c>
      <c r="AN69" s="57">
        <v>6</v>
      </c>
      <c r="AO69" s="131" t="str">
        <f>A67</f>
        <v>38.</v>
      </c>
      <c r="AP69" s="121" t="s">
        <v>157</v>
      </c>
      <c r="AQ69" s="125"/>
      <c r="AR69" s="126"/>
    </row>
    <row r="70" spans="1:44" s="52" customFormat="1" x14ac:dyDescent="0.25">
      <c r="A70" s="120" t="s">
        <v>59</v>
      </c>
      <c r="B70" s="240" t="s">
        <v>160</v>
      </c>
      <c r="C70" s="116" t="s">
        <v>105</v>
      </c>
      <c r="D70" s="215" t="s">
        <v>75</v>
      </c>
      <c r="E70" s="124"/>
      <c r="F70" s="41">
        <f t="shared" si="47"/>
        <v>2</v>
      </c>
      <c r="G70" s="55">
        <f t="shared" si="48"/>
        <v>0</v>
      </c>
      <c r="H70" s="55">
        <f t="shared" si="49"/>
        <v>0</v>
      </c>
      <c r="I70" s="55">
        <f t="shared" si="50"/>
        <v>2</v>
      </c>
      <c r="J70" s="57">
        <f t="shared" si="51"/>
        <v>3</v>
      </c>
      <c r="K70" s="319"/>
      <c r="L70" s="55"/>
      <c r="M70" s="123"/>
      <c r="N70" s="56"/>
      <c r="O70" s="57"/>
      <c r="P70" s="123"/>
      <c r="Q70" s="55"/>
      <c r="R70" s="123"/>
      <c r="S70" s="56"/>
      <c r="T70" s="57"/>
      <c r="U70" s="123"/>
      <c r="V70" s="55"/>
      <c r="W70" s="123"/>
      <c r="X70" s="56"/>
      <c r="Y70" s="57"/>
      <c r="Z70" s="219">
        <v>0</v>
      </c>
      <c r="AA70" s="329">
        <v>0</v>
      </c>
      <c r="AB70" s="329">
        <v>2</v>
      </c>
      <c r="AC70" s="170" t="s">
        <v>38</v>
      </c>
      <c r="AD70" s="57">
        <v>3</v>
      </c>
      <c r="AE70" s="219"/>
      <c r="AF70" s="329"/>
      <c r="AG70" s="329"/>
      <c r="AH70" s="170"/>
      <c r="AI70" s="57"/>
      <c r="AJ70" s="219"/>
      <c r="AK70" s="329"/>
      <c r="AL70" s="329"/>
      <c r="AM70" s="170"/>
      <c r="AN70" s="57"/>
      <c r="AO70" s="120"/>
      <c r="AP70" s="121"/>
      <c r="AQ70" s="125"/>
      <c r="AR70" s="126"/>
    </row>
    <row r="71" spans="1:44" s="52" customFormat="1" ht="13.8" thickBot="1" x14ac:dyDescent="0.3">
      <c r="A71" s="162" t="s">
        <v>133</v>
      </c>
      <c r="B71" s="236" t="s">
        <v>161</v>
      </c>
      <c r="C71" s="110" t="s">
        <v>106</v>
      </c>
      <c r="D71" s="216" t="s">
        <v>149</v>
      </c>
      <c r="E71" s="164"/>
      <c r="F71" s="171">
        <f t="shared" si="47"/>
        <v>2</v>
      </c>
      <c r="G71" s="169">
        <f t="shared" si="48"/>
        <v>1</v>
      </c>
      <c r="H71" s="169">
        <f t="shared" si="49"/>
        <v>0</v>
      </c>
      <c r="I71" s="169">
        <f t="shared" si="50"/>
        <v>1</v>
      </c>
      <c r="J71" s="229">
        <f t="shared" si="51"/>
        <v>3</v>
      </c>
      <c r="K71" s="321"/>
      <c r="L71" s="169"/>
      <c r="M71" s="161"/>
      <c r="N71" s="168"/>
      <c r="O71" s="229"/>
      <c r="P71" s="161"/>
      <c r="Q71" s="169"/>
      <c r="R71" s="161"/>
      <c r="S71" s="168"/>
      <c r="T71" s="229"/>
      <c r="U71" s="322">
        <v>1</v>
      </c>
      <c r="V71" s="323">
        <v>0</v>
      </c>
      <c r="W71" s="323">
        <v>1</v>
      </c>
      <c r="X71" s="182" t="s">
        <v>38</v>
      </c>
      <c r="Y71" s="229">
        <v>3</v>
      </c>
      <c r="Z71" s="330"/>
      <c r="AA71" s="331"/>
      <c r="AB71" s="331"/>
      <c r="AC71" s="331"/>
      <c r="AD71" s="332"/>
      <c r="AE71" s="322"/>
      <c r="AF71" s="182"/>
      <c r="AG71" s="323"/>
      <c r="AH71" s="182"/>
      <c r="AI71" s="324"/>
      <c r="AJ71" s="322"/>
      <c r="AK71" s="323"/>
      <c r="AL71" s="323"/>
      <c r="AM71" s="182"/>
      <c r="AN71" s="229"/>
      <c r="AO71" s="162"/>
      <c r="AP71" s="179"/>
      <c r="AQ71" s="180"/>
      <c r="AR71" s="181"/>
    </row>
    <row r="73" spans="1:44" ht="40.5" customHeight="1" thickBot="1" x14ac:dyDescent="0.3">
      <c r="A73" s="119"/>
      <c r="B73" s="15"/>
      <c r="C73" s="16"/>
      <c r="D73" s="16"/>
      <c r="E73" s="16"/>
      <c r="F73" s="119"/>
      <c r="G73" s="119"/>
      <c r="H73" s="119"/>
      <c r="I73" s="119"/>
      <c r="J73" s="53"/>
      <c r="K73" s="119"/>
      <c r="L73" s="119"/>
      <c r="M73" s="119"/>
      <c r="N73" s="119"/>
      <c r="O73" s="53"/>
      <c r="P73" s="119"/>
      <c r="Q73" s="119"/>
      <c r="R73" s="119"/>
      <c r="S73" s="119"/>
      <c r="T73" s="53"/>
      <c r="U73" s="119"/>
      <c r="V73" s="119"/>
      <c r="W73" s="119"/>
      <c r="X73" s="119"/>
      <c r="Y73" s="53"/>
      <c r="Z73" s="119"/>
      <c r="AA73" s="119"/>
      <c r="AB73" s="119"/>
      <c r="AC73" s="119"/>
      <c r="AD73" s="53"/>
      <c r="AE73" s="119"/>
      <c r="AF73" s="119"/>
      <c r="AG73" s="119"/>
      <c r="AH73" s="119"/>
      <c r="AI73" s="53"/>
      <c r="AJ73" s="119"/>
      <c r="AK73" s="119"/>
      <c r="AL73" s="119"/>
      <c r="AM73" s="119"/>
      <c r="AN73" s="53"/>
      <c r="AO73" s="98"/>
      <c r="AP73" s="99"/>
      <c r="AQ73" s="98"/>
      <c r="AR73" s="99"/>
    </row>
    <row r="74" spans="1:44" x14ac:dyDescent="0.25">
      <c r="A74" s="226"/>
      <c r="B74" s="369" t="s">
        <v>16</v>
      </c>
      <c r="C74" s="371" t="s">
        <v>2</v>
      </c>
      <c r="D74" s="373" t="s">
        <v>39</v>
      </c>
      <c r="E74" s="375" t="s">
        <v>40</v>
      </c>
      <c r="F74" s="1" t="s">
        <v>0</v>
      </c>
      <c r="G74" s="20"/>
      <c r="H74" s="20"/>
      <c r="I74" s="20"/>
      <c r="J74" s="377" t="s">
        <v>17</v>
      </c>
      <c r="K74" s="379" t="s">
        <v>1</v>
      </c>
      <c r="L74" s="380"/>
      <c r="M74" s="380"/>
      <c r="N74" s="380"/>
      <c r="O74" s="380"/>
      <c r="P74" s="380"/>
      <c r="Q74" s="380"/>
      <c r="R74" s="380"/>
      <c r="S74" s="380"/>
      <c r="T74" s="380"/>
      <c r="U74" s="380"/>
      <c r="V74" s="380"/>
      <c r="W74" s="380"/>
      <c r="X74" s="380"/>
      <c r="Y74" s="380"/>
      <c r="Z74" s="380"/>
      <c r="AA74" s="380"/>
      <c r="AB74" s="380"/>
      <c r="AC74" s="380"/>
      <c r="AD74" s="380"/>
      <c r="AE74" s="380"/>
      <c r="AF74" s="380"/>
      <c r="AG74" s="380"/>
      <c r="AH74" s="380"/>
      <c r="AI74" s="380"/>
      <c r="AJ74" s="380"/>
      <c r="AK74" s="380"/>
      <c r="AL74" s="380"/>
      <c r="AM74" s="380"/>
      <c r="AN74" s="380"/>
      <c r="AO74" s="359"/>
      <c r="AP74" s="361" t="s">
        <v>22</v>
      </c>
      <c r="AQ74" s="363"/>
      <c r="AR74" s="365" t="s">
        <v>22</v>
      </c>
    </row>
    <row r="75" spans="1:44" ht="13.8" thickBot="1" x14ac:dyDescent="0.3">
      <c r="A75" s="19"/>
      <c r="B75" s="370"/>
      <c r="C75" s="372"/>
      <c r="D75" s="374"/>
      <c r="E75" s="376"/>
      <c r="F75" s="3" t="s">
        <v>3</v>
      </c>
      <c r="G75" s="90" t="s">
        <v>10</v>
      </c>
      <c r="H75" s="90" t="s">
        <v>12</v>
      </c>
      <c r="I75" s="90" t="s">
        <v>93</v>
      </c>
      <c r="J75" s="378"/>
      <c r="K75" s="4"/>
      <c r="L75" s="5"/>
      <c r="M75" s="5" t="s">
        <v>4</v>
      </c>
      <c r="N75" s="5"/>
      <c r="O75" s="6"/>
      <c r="P75" s="5"/>
      <c r="Q75" s="5"/>
      <c r="R75" s="5" t="s">
        <v>5</v>
      </c>
      <c r="S75" s="5"/>
      <c r="T75" s="6"/>
      <c r="U75" s="5"/>
      <c r="V75" s="5"/>
      <c r="W75" s="7" t="s">
        <v>6</v>
      </c>
      <c r="X75" s="5"/>
      <c r="Y75" s="6"/>
      <c r="Z75" s="5"/>
      <c r="AA75" s="5"/>
      <c r="AB75" s="7" t="s">
        <v>7</v>
      </c>
      <c r="AC75" s="5"/>
      <c r="AD75" s="6"/>
      <c r="AE75" s="5"/>
      <c r="AF75" s="5"/>
      <c r="AG75" s="7" t="s">
        <v>8</v>
      </c>
      <c r="AH75" s="5"/>
      <c r="AI75" s="6"/>
      <c r="AJ75" s="4"/>
      <c r="AK75" s="5"/>
      <c r="AL75" s="5" t="s">
        <v>9</v>
      </c>
      <c r="AM75" s="5"/>
      <c r="AN75" s="8"/>
      <c r="AO75" s="360"/>
      <c r="AP75" s="362"/>
      <c r="AQ75" s="364"/>
      <c r="AR75" s="366"/>
    </row>
    <row r="76" spans="1:44" x14ac:dyDescent="0.25">
      <c r="A76" s="72"/>
      <c r="B76" s="239"/>
      <c r="C76" s="63"/>
      <c r="D76" s="42"/>
      <c r="E76" s="42"/>
      <c r="F76" s="313"/>
      <c r="G76" s="225"/>
      <c r="H76" s="225"/>
      <c r="I76" s="225"/>
      <c r="J76" s="317"/>
      <c r="K76" s="11" t="s">
        <v>10</v>
      </c>
      <c r="L76" s="12" t="s">
        <v>12</v>
      </c>
      <c r="M76" s="12" t="s">
        <v>11</v>
      </c>
      <c r="N76" s="12" t="s">
        <v>13</v>
      </c>
      <c r="O76" s="299" t="s">
        <v>14</v>
      </c>
      <c r="P76" s="11" t="s">
        <v>10</v>
      </c>
      <c r="Q76" s="12" t="s">
        <v>12</v>
      </c>
      <c r="R76" s="12" t="s">
        <v>11</v>
      </c>
      <c r="S76" s="12" t="s">
        <v>13</v>
      </c>
      <c r="T76" s="299" t="s">
        <v>14</v>
      </c>
      <c r="U76" s="11" t="s">
        <v>10</v>
      </c>
      <c r="V76" s="12" t="s">
        <v>12</v>
      </c>
      <c r="W76" s="12" t="s">
        <v>11</v>
      </c>
      <c r="X76" s="12" t="s">
        <v>13</v>
      </c>
      <c r="Y76" s="299" t="s">
        <v>14</v>
      </c>
      <c r="Z76" s="11" t="s">
        <v>10</v>
      </c>
      <c r="AA76" s="12" t="s">
        <v>12</v>
      </c>
      <c r="AB76" s="12" t="s">
        <v>11</v>
      </c>
      <c r="AC76" s="12" t="s">
        <v>13</v>
      </c>
      <c r="AD76" s="299" t="s">
        <v>14</v>
      </c>
      <c r="AE76" s="11" t="s">
        <v>10</v>
      </c>
      <c r="AF76" s="12" t="s">
        <v>12</v>
      </c>
      <c r="AG76" s="12" t="s">
        <v>11</v>
      </c>
      <c r="AH76" s="12" t="s">
        <v>13</v>
      </c>
      <c r="AI76" s="299" t="s">
        <v>14</v>
      </c>
      <c r="AJ76" s="11" t="s">
        <v>10</v>
      </c>
      <c r="AK76" s="12" t="s">
        <v>12</v>
      </c>
      <c r="AL76" s="12" t="s">
        <v>11</v>
      </c>
      <c r="AM76" s="12" t="s">
        <v>13</v>
      </c>
      <c r="AN76" s="299" t="s">
        <v>14</v>
      </c>
      <c r="AO76" s="88"/>
      <c r="AP76" s="296" t="s">
        <v>16</v>
      </c>
      <c r="AQ76" s="266"/>
      <c r="AR76" s="297" t="s">
        <v>16</v>
      </c>
    </row>
    <row r="77" spans="1:44" x14ac:dyDescent="0.25">
      <c r="A77" s="21"/>
      <c r="B77" s="367" t="s">
        <v>98</v>
      </c>
      <c r="C77" s="368"/>
      <c r="D77" s="104"/>
      <c r="E77" s="104"/>
      <c r="F77" s="86">
        <f t="shared" ref="F77:M77" si="57">SUM(F78:F81)</f>
        <v>10</v>
      </c>
      <c r="G77" s="86">
        <f t="shared" si="57"/>
        <v>8</v>
      </c>
      <c r="H77" s="86">
        <f t="shared" si="57"/>
        <v>0</v>
      </c>
      <c r="I77" s="86">
        <f t="shared" si="57"/>
        <v>2</v>
      </c>
      <c r="J77" s="105">
        <f t="shared" si="57"/>
        <v>10</v>
      </c>
      <c r="K77" s="222">
        <f t="shared" si="57"/>
        <v>0</v>
      </c>
      <c r="L77" s="315">
        <f t="shared" si="57"/>
        <v>0</v>
      </c>
      <c r="M77" s="315">
        <f t="shared" si="57"/>
        <v>0</v>
      </c>
      <c r="N77" s="86"/>
      <c r="O77" s="315">
        <f>SUM(O78:O81)</f>
        <v>0</v>
      </c>
      <c r="P77" s="315">
        <f>SUM(P78:P81)</f>
        <v>0</v>
      </c>
      <c r="Q77" s="315">
        <f>SUM(Q78:Q81)</f>
        <v>0</v>
      </c>
      <c r="R77" s="315">
        <f>SUM(R78:R81)</f>
        <v>0</v>
      </c>
      <c r="S77" s="86"/>
      <c r="T77" s="315">
        <f>SUM(T78:T81)</f>
        <v>0</v>
      </c>
      <c r="U77" s="315">
        <f>SUM(U78:U81)</f>
        <v>0</v>
      </c>
      <c r="V77" s="315">
        <f>SUM(V78:V81)</f>
        <v>0</v>
      </c>
      <c r="W77" s="315">
        <f>SUM(W78:W81)</f>
        <v>0</v>
      </c>
      <c r="X77" s="86"/>
      <c r="Y77" s="315">
        <f>SUM(Y78:Y81)</f>
        <v>0</v>
      </c>
      <c r="Z77" s="315">
        <f>SUM(Z78:Z81)</f>
        <v>2</v>
      </c>
      <c r="AA77" s="315">
        <f>SUM(AA78:AA81)</f>
        <v>0</v>
      </c>
      <c r="AB77" s="315">
        <f>SUM(AB78:AB81)</f>
        <v>0</v>
      </c>
      <c r="AC77" s="86"/>
      <c r="AD77" s="315">
        <f>SUM(AD78:AD81)</f>
        <v>2</v>
      </c>
      <c r="AE77" s="315">
        <f>SUM(AE78:AE81)</f>
        <v>2</v>
      </c>
      <c r="AF77" s="315">
        <f>SUM(AF78:AF81)</f>
        <v>0</v>
      </c>
      <c r="AG77" s="315">
        <f>SUM(AG78:AG81)</f>
        <v>0</v>
      </c>
      <c r="AH77" s="86"/>
      <c r="AI77" s="318">
        <f>SUM(AI78:AI81)</f>
        <v>2</v>
      </c>
      <c r="AJ77" s="315">
        <f>SUM(AJ78:AJ81)</f>
        <v>4</v>
      </c>
      <c r="AK77" s="315">
        <f>SUM(AK78:AK81)</f>
        <v>0</v>
      </c>
      <c r="AL77" s="315">
        <f>SUM(AL78:AL81)</f>
        <v>2</v>
      </c>
      <c r="AM77" s="86"/>
      <c r="AN77" s="316">
        <f>SUM(AN78:AN81)</f>
        <v>6</v>
      </c>
      <c r="AO77" s="222"/>
      <c r="AP77" s="86"/>
      <c r="AQ77" s="86"/>
      <c r="AR77" s="107"/>
    </row>
    <row r="78" spans="1:44" s="52" customFormat="1" x14ac:dyDescent="0.25">
      <c r="A78" s="120" t="s">
        <v>79</v>
      </c>
      <c r="B78" s="122"/>
      <c r="C78" s="116" t="s">
        <v>117</v>
      </c>
      <c r="D78" s="124"/>
      <c r="E78" s="124"/>
      <c r="F78" s="40">
        <f t="shared" ref="F78:F81" si="58">SUM(K78:M78)+SUM(P78:R78)+SUM(U78:W78)+SUM(Z78:AB78)+SUM(AE78:AG78)+SUM(AJ78:AL78)</f>
        <v>4</v>
      </c>
      <c r="G78" s="140">
        <f t="shared" ref="G78:G81" si="59">K78+P78+U78+Z78+AE78+AJ78</f>
        <v>2</v>
      </c>
      <c r="H78" s="140">
        <f t="shared" ref="H78:H81" si="60">L78+Q78+V78+AA78+AF78+AK78</f>
        <v>0</v>
      </c>
      <c r="I78" s="140">
        <f t="shared" ref="I78:I81" si="61">M78+R78+W78+AB78+AG78+AL78</f>
        <v>2</v>
      </c>
      <c r="J78" s="228">
        <f t="shared" ref="J78:J81" si="62">O78+T78+Y78+AD78+AI78+AN78</f>
        <v>4</v>
      </c>
      <c r="K78" s="41"/>
      <c r="L78" s="55"/>
      <c r="M78" s="45"/>
      <c r="N78" s="55"/>
      <c r="O78" s="57"/>
      <c r="P78" s="41"/>
      <c r="Q78" s="45"/>
      <c r="R78" s="45"/>
      <c r="S78" s="55"/>
      <c r="T78" s="57"/>
      <c r="U78" s="41"/>
      <c r="V78" s="55"/>
      <c r="W78" s="45"/>
      <c r="X78" s="55"/>
      <c r="Y78" s="57"/>
      <c r="Z78" s="41"/>
      <c r="AA78" s="55"/>
      <c r="AB78" s="45"/>
      <c r="AC78" s="55"/>
      <c r="AD78" s="57"/>
      <c r="AE78" s="41"/>
      <c r="AF78" s="55"/>
      <c r="AG78" s="45"/>
      <c r="AH78" s="55"/>
      <c r="AI78" s="57"/>
      <c r="AJ78" s="41">
        <v>2</v>
      </c>
      <c r="AK78" s="55">
        <v>0</v>
      </c>
      <c r="AL78" s="45">
        <v>2</v>
      </c>
      <c r="AM78" s="55" t="s">
        <v>38</v>
      </c>
      <c r="AN78" s="57">
        <v>4</v>
      </c>
      <c r="AO78" s="123"/>
      <c r="AP78" s="100"/>
      <c r="AQ78" s="83"/>
      <c r="AR78" s="84"/>
    </row>
    <row r="79" spans="1:44" s="52" customFormat="1" x14ac:dyDescent="0.25">
      <c r="A79" s="120" t="s">
        <v>134</v>
      </c>
      <c r="B79" s="121"/>
      <c r="C79" s="116" t="s">
        <v>143</v>
      </c>
      <c r="D79" s="124"/>
      <c r="E79" s="124"/>
      <c r="F79" s="41">
        <f t="shared" si="58"/>
        <v>2</v>
      </c>
      <c r="G79" s="55">
        <f t="shared" si="59"/>
        <v>2</v>
      </c>
      <c r="H79" s="55">
        <f t="shared" si="60"/>
        <v>0</v>
      </c>
      <c r="I79" s="55">
        <f t="shared" si="61"/>
        <v>0</v>
      </c>
      <c r="J79" s="57">
        <f t="shared" si="62"/>
        <v>2</v>
      </c>
      <c r="K79" s="319"/>
      <c r="L79" s="55"/>
      <c r="M79" s="123"/>
      <c r="N79" s="56"/>
      <c r="O79" s="57"/>
      <c r="P79" s="123"/>
      <c r="Q79" s="55"/>
      <c r="R79" s="123"/>
      <c r="S79" s="56"/>
      <c r="T79" s="57"/>
      <c r="U79" s="123"/>
      <c r="V79" s="55"/>
      <c r="W79" s="123"/>
      <c r="X79" s="56"/>
      <c r="Y79" s="57"/>
      <c r="Z79" s="123">
        <v>2</v>
      </c>
      <c r="AA79" s="55">
        <v>0</v>
      </c>
      <c r="AB79" s="45">
        <v>0</v>
      </c>
      <c r="AC79" s="56" t="s">
        <v>38</v>
      </c>
      <c r="AD79" s="57">
        <v>2</v>
      </c>
      <c r="AE79" s="123"/>
      <c r="AF79" s="55"/>
      <c r="AG79" s="45"/>
      <c r="AH79" s="56"/>
      <c r="AI79" s="57"/>
      <c r="AJ79" s="123"/>
      <c r="AK79" s="55"/>
      <c r="AL79" s="123"/>
      <c r="AM79" s="56"/>
      <c r="AN79" s="57"/>
      <c r="AO79" s="127"/>
      <c r="AP79" s="122"/>
      <c r="AQ79" s="123"/>
      <c r="AR79" s="213"/>
    </row>
    <row r="80" spans="1:44" s="52" customFormat="1" x14ac:dyDescent="0.25">
      <c r="A80" s="120" t="s">
        <v>135</v>
      </c>
      <c r="B80" s="121"/>
      <c r="C80" s="116" t="s">
        <v>144</v>
      </c>
      <c r="D80" s="124"/>
      <c r="E80" s="124"/>
      <c r="F80" s="41">
        <f t="shared" ref="F80" si="63">SUM(K80:M80)+SUM(P80:R80)+SUM(U80:W80)+SUM(Z80:AB80)+SUM(AE80:AG80)+SUM(AJ80:AL80)</f>
        <v>2</v>
      </c>
      <c r="G80" s="55">
        <f t="shared" ref="G80" si="64">K80+P80+U80+Z80+AE80+AJ80</f>
        <v>2</v>
      </c>
      <c r="H80" s="55">
        <f t="shared" ref="H80" si="65">L80+Q80+V80+AA80+AF80+AK80</f>
        <v>0</v>
      </c>
      <c r="I80" s="55">
        <f t="shared" ref="I80" si="66">M80+R80+W80+AB80+AG80+AL80</f>
        <v>0</v>
      </c>
      <c r="J80" s="57">
        <f t="shared" ref="J80" si="67">O80+T80+Y80+AD80+AI80+AN80</f>
        <v>2</v>
      </c>
      <c r="K80" s="319"/>
      <c r="L80" s="55"/>
      <c r="M80" s="123"/>
      <c r="N80" s="56"/>
      <c r="O80" s="57"/>
      <c r="P80" s="123"/>
      <c r="Q80" s="55"/>
      <c r="R80" s="123"/>
      <c r="S80" s="56"/>
      <c r="T80" s="57"/>
      <c r="U80" s="123"/>
      <c r="V80" s="55"/>
      <c r="W80" s="123"/>
      <c r="X80" s="56"/>
      <c r="Y80" s="57"/>
      <c r="Z80" s="123"/>
      <c r="AA80" s="55"/>
      <c r="AB80" s="45"/>
      <c r="AC80" s="56"/>
      <c r="AD80" s="57"/>
      <c r="AE80" s="123">
        <v>2</v>
      </c>
      <c r="AF80" s="55">
        <v>0</v>
      </c>
      <c r="AG80" s="45">
        <v>0</v>
      </c>
      <c r="AH80" s="56" t="s">
        <v>38</v>
      </c>
      <c r="AI80" s="57">
        <v>2</v>
      </c>
      <c r="AJ80" s="123"/>
      <c r="AK80" s="55"/>
      <c r="AL80" s="123"/>
      <c r="AM80" s="56"/>
      <c r="AN80" s="57"/>
      <c r="AO80" s="127"/>
      <c r="AP80" s="122"/>
      <c r="AQ80" s="123"/>
      <c r="AR80" s="213"/>
    </row>
    <row r="81" spans="1:46" s="93" customFormat="1" ht="13.8" thickBot="1" x14ac:dyDescent="0.3">
      <c r="A81" s="162" t="s">
        <v>138</v>
      </c>
      <c r="B81" s="163"/>
      <c r="C81" s="110" t="s">
        <v>148</v>
      </c>
      <c r="D81" s="164"/>
      <c r="E81" s="164"/>
      <c r="F81" s="171">
        <f t="shared" si="58"/>
        <v>2</v>
      </c>
      <c r="G81" s="169">
        <f t="shared" si="59"/>
        <v>2</v>
      </c>
      <c r="H81" s="169">
        <f t="shared" si="60"/>
        <v>0</v>
      </c>
      <c r="I81" s="169">
        <f t="shared" si="61"/>
        <v>0</v>
      </c>
      <c r="J81" s="229">
        <f t="shared" si="62"/>
        <v>2</v>
      </c>
      <c r="K81" s="321"/>
      <c r="L81" s="169"/>
      <c r="M81" s="161"/>
      <c r="N81" s="168"/>
      <c r="O81" s="229"/>
      <c r="P81" s="161"/>
      <c r="Q81" s="169"/>
      <c r="R81" s="161"/>
      <c r="S81" s="168"/>
      <c r="T81" s="229"/>
      <c r="U81" s="161"/>
      <c r="V81" s="169"/>
      <c r="W81" s="161"/>
      <c r="X81" s="168"/>
      <c r="Y81" s="229"/>
      <c r="Z81" s="161"/>
      <c r="AA81" s="169"/>
      <c r="AB81" s="264"/>
      <c r="AC81" s="168"/>
      <c r="AD81" s="229"/>
      <c r="AE81" s="161"/>
      <c r="AF81" s="169"/>
      <c r="AG81" s="264"/>
      <c r="AH81" s="168"/>
      <c r="AI81" s="229"/>
      <c r="AJ81" s="171">
        <v>2</v>
      </c>
      <c r="AK81" s="169">
        <v>0</v>
      </c>
      <c r="AL81" s="264">
        <v>0</v>
      </c>
      <c r="AM81" s="169" t="s">
        <v>38</v>
      </c>
      <c r="AN81" s="229">
        <v>2</v>
      </c>
      <c r="AO81" s="165"/>
      <c r="AP81" s="163"/>
      <c r="AQ81" s="166"/>
      <c r="AR81" s="167"/>
    </row>
    <row r="82" spans="1:46" s="93" customFormat="1" x14ac:dyDescent="0.25">
      <c r="A82" s="119"/>
      <c r="B82" s="134"/>
      <c r="C82" s="16"/>
      <c r="D82" s="16"/>
      <c r="E82" s="16"/>
      <c r="F82" s="119"/>
      <c r="G82" s="119"/>
      <c r="H82" s="119"/>
      <c r="I82" s="119"/>
      <c r="J82" s="53"/>
      <c r="K82" s="135"/>
      <c r="L82" s="135"/>
      <c r="M82" s="135"/>
      <c r="N82" s="135"/>
      <c r="O82" s="136"/>
      <c r="P82" s="135"/>
      <c r="Q82" s="135"/>
      <c r="R82" s="135"/>
      <c r="S82" s="135"/>
      <c r="T82" s="136"/>
      <c r="U82" s="135"/>
      <c r="V82" s="135"/>
      <c r="W82" s="135"/>
      <c r="X82" s="135"/>
      <c r="Y82" s="136"/>
      <c r="Z82" s="135"/>
      <c r="AA82" s="135"/>
      <c r="AB82" s="135"/>
      <c r="AC82" s="135"/>
      <c r="AD82" s="136"/>
      <c r="AE82" s="135"/>
      <c r="AF82" s="135"/>
      <c r="AG82" s="135"/>
      <c r="AH82" s="135"/>
      <c r="AI82" s="136"/>
      <c r="AJ82" s="135"/>
      <c r="AK82" s="135"/>
      <c r="AL82" s="135"/>
      <c r="AM82" s="135"/>
      <c r="AN82" s="136"/>
      <c r="AO82" s="137"/>
      <c r="AP82" s="134"/>
      <c r="AQ82" s="138"/>
      <c r="AR82" s="139"/>
    </row>
    <row r="83" spans="1:46" s="93" customFormat="1" x14ac:dyDescent="0.25">
      <c r="A83" s="119"/>
      <c r="B83" s="134"/>
      <c r="C83" s="16"/>
      <c r="D83" s="16"/>
      <c r="E83" s="16"/>
      <c r="F83" s="119"/>
      <c r="G83" s="119"/>
      <c r="H83" s="119"/>
      <c r="I83" s="119"/>
      <c r="J83" s="53"/>
      <c r="K83" s="135"/>
      <c r="L83" s="135"/>
      <c r="M83" s="135"/>
      <c r="N83" s="135"/>
      <c r="O83" s="136"/>
      <c r="P83" s="135"/>
      <c r="Q83" s="135"/>
      <c r="R83" s="135"/>
      <c r="S83" s="135"/>
      <c r="T83" s="136"/>
      <c r="U83" s="135"/>
      <c r="V83" s="135"/>
      <c r="W83" s="135"/>
      <c r="X83" s="135"/>
      <c r="Y83" s="136"/>
      <c r="Z83" s="135"/>
      <c r="AA83" s="135"/>
      <c r="AB83" s="135"/>
      <c r="AC83" s="135"/>
      <c r="AD83" s="136"/>
      <c r="AE83" s="135"/>
      <c r="AF83" s="135"/>
      <c r="AG83" s="135"/>
      <c r="AH83" s="135"/>
      <c r="AI83" s="136"/>
      <c r="AJ83" s="135"/>
      <c r="AK83" s="135"/>
      <c r="AL83" s="135"/>
      <c r="AM83" s="135"/>
      <c r="AN83" s="136"/>
      <c r="AO83" s="137"/>
      <c r="AP83" s="134"/>
      <c r="AQ83" s="138"/>
      <c r="AR83" s="139"/>
    </row>
    <row r="84" spans="1:46" s="93" customFormat="1" ht="13.8" thickBot="1" x14ac:dyDescent="0.3">
      <c r="A84" s="119"/>
      <c r="B84" s="15"/>
      <c r="C84" s="16"/>
      <c r="D84" s="16"/>
      <c r="E84" s="16"/>
      <c r="F84" s="119"/>
      <c r="G84" s="119"/>
      <c r="H84" s="119"/>
      <c r="I84" s="119"/>
      <c r="J84" s="53"/>
      <c r="K84" s="119"/>
      <c r="L84" s="119"/>
      <c r="M84" s="119"/>
      <c r="N84" s="119"/>
      <c r="O84" s="53"/>
      <c r="P84" s="119"/>
      <c r="Q84" s="119"/>
      <c r="R84" s="119"/>
      <c r="S84" s="119"/>
      <c r="T84" s="53"/>
      <c r="U84" s="119"/>
      <c r="V84" s="119"/>
      <c r="W84" s="119"/>
      <c r="X84" s="119"/>
      <c r="Y84" s="53"/>
      <c r="Z84" s="119"/>
      <c r="AA84" s="119"/>
      <c r="AB84" s="119"/>
      <c r="AC84" s="119"/>
      <c r="AD84" s="53"/>
      <c r="AE84" s="119"/>
      <c r="AF84" s="119"/>
      <c r="AG84" s="119"/>
      <c r="AH84" s="119"/>
      <c r="AI84" s="53"/>
      <c r="AJ84" s="119"/>
      <c r="AK84" s="119"/>
      <c r="AL84" s="119"/>
      <c r="AM84" s="119"/>
      <c r="AN84" s="53"/>
      <c r="AO84" s="98"/>
      <c r="AP84" s="99"/>
      <c r="AQ84" s="98"/>
      <c r="AR84" s="99"/>
    </row>
    <row r="85" spans="1:46" s="93" customFormat="1" x14ac:dyDescent="0.25">
      <c r="A85" s="226"/>
      <c r="B85" s="369" t="s">
        <v>16</v>
      </c>
      <c r="C85" s="371" t="s">
        <v>2</v>
      </c>
      <c r="D85" s="373" t="s">
        <v>39</v>
      </c>
      <c r="E85" s="375" t="s">
        <v>40</v>
      </c>
      <c r="F85" s="1" t="s">
        <v>0</v>
      </c>
      <c r="G85" s="20"/>
      <c r="H85" s="20"/>
      <c r="I85" s="20"/>
      <c r="J85" s="377" t="s">
        <v>17</v>
      </c>
      <c r="K85" s="379" t="s">
        <v>1</v>
      </c>
      <c r="L85" s="380"/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Y85" s="380"/>
      <c r="Z85" s="380"/>
      <c r="AA85" s="380"/>
      <c r="AB85" s="380"/>
      <c r="AC85" s="380"/>
      <c r="AD85" s="380"/>
      <c r="AE85" s="380"/>
      <c r="AF85" s="380"/>
      <c r="AG85" s="380"/>
      <c r="AH85" s="380"/>
      <c r="AI85" s="380"/>
      <c r="AJ85" s="380"/>
      <c r="AK85" s="380"/>
      <c r="AL85" s="380"/>
      <c r="AM85" s="380"/>
      <c r="AN85" s="380"/>
      <c r="AO85" s="359"/>
      <c r="AP85" s="361" t="s">
        <v>22</v>
      </c>
      <c r="AQ85" s="363"/>
      <c r="AR85" s="365" t="s">
        <v>22</v>
      </c>
    </row>
    <row r="86" spans="1:46" s="93" customFormat="1" ht="13.8" thickBot="1" x14ac:dyDescent="0.3">
      <c r="A86" s="19"/>
      <c r="B86" s="370"/>
      <c r="C86" s="372"/>
      <c r="D86" s="374"/>
      <c r="E86" s="376"/>
      <c r="F86" s="3" t="s">
        <v>3</v>
      </c>
      <c r="G86" s="90" t="s">
        <v>10</v>
      </c>
      <c r="H86" s="90" t="s">
        <v>12</v>
      </c>
      <c r="I86" s="90" t="s">
        <v>93</v>
      </c>
      <c r="J86" s="378"/>
      <c r="K86" s="4"/>
      <c r="L86" s="5"/>
      <c r="M86" s="5" t="s">
        <v>4</v>
      </c>
      <c r="N86" s="5"/>
      <c r="O86" s="6"/>
      <c r="P86" s="5"/>
      <c r="Q86" s="5"/>
      <c r="R86" s="5" t="s">
        <v>5</v>
      </c>
      <c r="S86" s="5"/>
      <c r="T86" s="6"/>
      <c r="U86" s="5"/>
      <c r="V86" s="5"/>
      <c r="W86" s="7" t="s">
        <v>6</v>
      </c>
      <c r="X86" s="5"/>
      <c r="Y86" s="6"/>
      <c r="Z86" s="5"/>
      <c r="AA86" s="5"/>
      <c r="AB86" s="7" t="s">
        <v>7</v>
      </c>
      <c r="AC86" s="5"/>
      <c r="AD86" s="6"/>
      <c r="AE86" s="5"/>
      <c r="AF86" s="5"/>
      <c r="AG86" s="7" t="s">
        <v>8</v>
      </c>
      <c r="AH86" s="5"/>
      <c r="AI86" s="6"/>
      <c r="AJ86" s="4"/>
      <c r="AK86" s="5"/>
      <c r="AL86" s="5" t="s">
        <v>9</v>
      </c>
      <c r="AM86" s="5"/>
      <c r="AN86" s="8"/>
      <c r="AO86" s="360"/>
      <c r="AP86" s="362"/>
      <c r="AQ86" s="364"/>
      <c r="AR86" s="366"/>
    </row>
    <row r="87" spans="1:46" s="93" customFormat="1" x14ac:dyDescent="0.25">
      <c r="A87" s="72"/>
      <c r="B87" s="239"/>
      <c r="C87" s="63"/>
      <c r="D87" s="42"/>
      <c r="E87" s="42"/>
      <c r="F87" s="313"/>
      <c r="G87" s="225"/>
      <c r="H87" s="225"/>
      <c r="I87" s="225"/>
      <c r="J87" s="317"/>
      <c r="K87" s="11" t="s">
        <v>10</v>
      </c>
      <c r="L87" s="12" t="s">
        <v>12</v>
      </c>
      <c r="M87" s="12" t="s">
        <v>11</v>
      </c>
      <c r="N87" s="12" t="s">
        <v>13</v>
      </c>
      <c r="O87" s="299" t="s">
        <v>14</v>
      </c>
      <c r="P87" s="11" t="s">
        <v>10</v>
      </c>
      <c r="Q87" s="12" t="s">
        <v>12</v>
      </c>
      <c r="R87" s="12" t="s">
        <v>11</v>
      </c>
      <c r="S87" s="12" t="s">
        <v>13</v>
      </c>
      <c r="T87" s="299" t="s">
        <v>14</v>
      </c>
      <c r="U87" s="11" t="s">
        <v>10</v>
      </c>
      <c r="V87" s="12" t="s">
        <v>12</v>
      </c>
      <c r="W87" s="12" t="s">
        <v>11</v>
      </c>
      <c r="X87" s="12" t="s">
        <v>13</v>
      </c>
      <c r="Y87" s="299" t="s">
        <v>14</v>
      </c>
      <c r="Z87" s="11" t="s">
        <v>10</v>
      </c>
      <c r="AA87" s="12" t="s">
        <v>12</v>
      </c>
      <c r="AB87" s="12" t="s">
        <v>11</v>
      </c>
      <c r="AC87" s="12" t="s">
        <v>13</v>
      </c>
      <c r="AD87" s="299" t="s">
        <v>14</v>
      </c>
      <c r="AE87" s="11" t="s">
        <v>10</v>
      </c>
      <c r="AF87" s="12" t="s">
        <v>12</v>
      </c>
      <c r="AG87" s="12" t="s">
        <v>11</v>
      </c>
      <c r="AH87" s="12" t="s">
        <v>13</v>
      </c>
      <c r="AI87" s="299" t="s">
        <v>14</v>
      </c>
      <c r="AJ87" s="11" t="s">
        <v>10</v>
      </c>
      <c r="AK87" s="12" t="s">
        <v>12</v>
      </c>
      <c r="AL87" s="12" t="s">
        <v>11</v>
      </c>
      <c r="AM87" s="12" t="s">
        <v>13</v>
      </c>
      <c r="AN87" s="299" t="s">
        <v>14</v>
      </c>
      <c r="AO87" s="88"/>
      <c r="AP87" s="296" t="s">
        <v>16</v>
      </c>
      <c r="AQ87" s="266"/>
      <c r="AR87" s="297" t="s">
        <v>16</v>
      </c>
    </row>
    <row r="88" spans="1:46" x14ac:dyDescent="0.25">
      <c r="A88" s="21"/>
      <c r="B88" s="367" t="s">
        <v>112</v>
      </c>
      <c r="C88" s="368"/>
      <c r="D88" s="104"/>
      <c r="E88" s="104"/>
      <c r="F88" s="86">
        <f>SUM(F89:F97)</f>
        <v>4</v>
      </c>
      <c r="G88" s="86">
        <f>SUM(G89:G97)</f>
        <v>0</v>
      </c>
      <c r="H88" s="86">
        <f>SUM(H89:H97)</f>
        <v>4</v>
      </c>
      <c r="I88" s="86">
        <f>SUM(I89:I97)</f>
        <v>0</v>
      </c>
      <c r="J88" s="105">
        <f>SUM(J89:J97)</f>
        <v>0</v>
      </c>
      <c r="K88" s="106">
        <f>SUM(K89:K90)</f>
        <v>0</v>
      </c>
      <c r="L88" s="86">
        <f>SUM(L89:L90)</f>
        <v>0</v>
      </c>
      <c r="M88" s="86">
        <f>SUM(M89:M90)</f>
        <v>0</v>
      </c>
      <c r="N88" s="86"/>
      <c r="O88" s="318">
        <f>SUM(O89:O90)</f>
        <v>0</v>
      </c>
      <c r="P88" s="315">
        <f>SUM(P89:P90)</f>
        <v>0</v>
      </c>
      <c r="Q88" s="86">
        <f>SUM(Q89:Q90)</f>
        <v>2</v>
      </c>
      <c r="R88" s="86">
        <f>SUM(R89:R90)</f>
        <v>0</v>
      </c>
      <c r="S88" s="86"/>
      <c r="T88" s="318">
        <f>SUM(T89:T90)</f>
        <v>0</v>
      </c>
      <c r="U88" s="315">
        <f>SUM(U89:U89)</f>
        <v>0</v>
      </c>
      <c r="V88" s="315">
        <f>SUM(V89:V90)</f>
        <v>2</v>
      </c>
      <c r="W88" s="86">
        <f>SUM(W89:W90)</f>
        <v>0</v>
      </c>
      <c r="X88" s="86"/>
      <c r="Y88" s="86"/>
      <c r="Z88" s="315">
        <f>SUM(Z89:Z90)</f>
        <v>0</v>
      </c>
      <c r="AA88" s="86">
        <f>SUM(AA89:AA90)</f>
        <v>0</v>
      </c>
      <c r="AB88" s="86">
        <f>SUM(AB89:AB90)</f>
        <v>0</v>
      </c>
      <c r="AC88" s="86"/>
      <c r="AD88" s="318">
        <f>SUM(AD89:AD90)</f>
        <v>0</v>
      </c>
      <c r="AE88" s="315">
        <f>SUM(AE89:AE90)</f>
        <v>0</v>
      </c>
      <c r="AF88" s="86">
        <f>SUM(AF89:AF90)</f>
        <v>0</v>
      </c>
      <c r="AG88" s="86">
        <f>SUM(AG89:AG90)</f>
        <v>0</v>
      </c>
      <c r="AH88" s="86"/>
      <c r="AI88" s="318">
        <f>SUM(AI89:AI90)</f>
        <v>0</v>
      </c>
      <c r="AJ88" s="315">
        <f>SUM(AJ89:AJ90)</f>
        <v>0</v>
      </c>
      <c r="AK88" s="86">
        <f>SUM(AK89:AK90)</f>
        <v>0</v>
      </c>
      <c r="AL88" s="86">
        <f>SUM(AL89:AL90)</f>
        <v>0</v>
      </c>
      <c r="AM88" s="86"/>
      <c r="AN88" s="318">
        <f>SUM(AN89:AN90)</f>
        <v>0</v>
      </c>
      <c r="AO88" s="106"/>
      <c r="AP88" s="86"/>
      <c r="AQ88" s="86"/>
      <c r="AR88" s="107"/>
    </row>
    <row r="89" spans="1:46" ht="12.75" customHeight="1" x14ac:dyDescent="0.25">
      <c r="A89" s="198" t="s">
        <v>139</v>
      </c>
      <c r="B89" s="241"/>
      <c r="C89" s="193" t="s">
        <v>108</v>
      </c>
      <c r="F89" s="40">
        <f>SUM(K89:M89)+SUM(P89:R89)+SUM(U89:W89)+SUM(Z89:AB89)+SUM(AE89:AG89)+SUM(AJ89:AL89)</f>
        <v>2</v>
      </c>
      <c r="G89" s="140">
        <f t="shared" ref="G89:G90" si="68">K89+P89+U89+Z89+AE89+AJ89</f>
        <v>0</v>
      </c>
      <c r="H89" s="140">
        <f t="shared" ref="H89:H90" si="69">L89+Q89+V89+AA89+AF89+AK89</f>
        <v>2</v>
      </c>
      <c r="I89" s="140">
        <f t="shared" ref="I89:I90" si="70">M89+R89+W89+AB89+AG89+AL89</f>
        <v>0</v>
      </c>
      <c r="J89" s="228">
        <f t="shared" ref="J89:J90" si="71">O89+T89+Y89+AD89+AI89+AN89</f>
        <v>0</v>
      </c>
      <c r="K89" s="217"/>
      <c r="L89" s="218"/>
      <c r="M89" s="218"/>
      <c r="N89" s="218"/>
      <c r="O89" s="333"/>
      <c r="P89" s="217"/>
      <c r="Q89" s="218">
        <v>2</v>
      </c>
      <c r="R89" s="218"/>
      <c r="S89" s="218" t="s">
        <v>111</v>
      </c>
      <c r="T89" s="333"/>
      <c r="U89" s="217"/>
      <c r="V89" s="218"/>
      <c r="W89" s="218"/>
      <c r="X89" s="218"/>
      <c r="Y89" s="333"/>
      <c r="Z89" s="217"/>
      <c r="AA89" s="218"/>
      <c r="AB89" s="218"/>
      <c r="AC89" s="218"/>
      <c r="AD89" s="333"/>
      <c r="AE89" s="217"/>
      <c r="AF89" s="218"/>
      <c r="AG89" s="218"/>
      <c r="AH89" s="218"/>
      <c r="AI89" s="333"/>
      <c r="AJ89" s="217"/>
      <c r="AK89" s="218"/>
      <c r="AL89" s="218"/>
      <c r="AM89" s="218"/>
      <c r="AN89" s="333"/>
    </row>
    <row r="90" spans="1:46" ht="12.75" customHeight="1" thickBot="1" x14ac:dyDescent="0.3">
      <c r="A90" s="109" t="s">
        <v>142</v>
      </c>
      <c r="B90" s="242"/>
      <c r="C90" s="172" t="s">
        <v>110</v>
      </c>
      <c r="D90" s="173"/>
      <c r="E90" s="173"/>
      <c r="F90" s="171">
        <f>SUM(K90:M90)+SUM(P90:R90)+SUM(U90:W90)+SUM(Z90:AB90)+SUM(AE90:AG90)+SUM(AJ90:AL90)</f>
        <v>2</v>
      </c>
      <c r="G90" s="169">
        <f t="shared" si="68"/>
        <v>0</v>
      </c>
      <c r="H90" s="169">
        <f t="shared" si="69"/>
        <v>2</v>
      </c>
      <c r="I90" s="169">
        <f t="shared" si="70"/>
        <v>0</v>
      </c>
      <c r="J90" s="229">
        <f t="shared" si="71"/>
        <v>0</v>
      </c>
      <c r="K90" s="174"/>
      <c r="L90" s="175"/>
      <c r="M90" s="175"/>
      <c r="N90" s="175"/>
      <c r="O90" s="334"/>
      <c r="P90" s="174"/>
      <c r="Q90" s="175"/>
      <c r="R90" s="175"/>
      <c r="S90" s="175"/>
      <c r="T90" s="334"/>
      <c r="U90" s="174"/>
      <c r="V90" s="175">
        <v>2</v>
      </c>
      <c r="W90" s="175"/>
      <c r="X90" s="175" t="s">
        <v>111</v>
      </c>
      <c r="Y90" s="334"/>
      <c r="Z90" s="174"/>
      <c r="AA90" s="175"/>
      <c r="AB90" s="175"/>
      <c r="AC90" s="175"/>
      <c r="AD90" s="334"/>
      <c r="AE90" s="174"/>
      <c r="AF90" s="175"/>
      <c r="AG90" s="175"/>
      <c r="AH90" s="175"/>
      <c r="AI90" s="334"/>
      <c r="AJ90" s="174"/>
      <c r="AK90" s="175"/>
      <c r="AL90" s="175"/>
      <c r="AM90" s="175"/>
      <c r="AN90" s="334"/>
      <c r="AO90" s="176"/>
      <c r="AP90" s="177"/>
      <c r="AQ90" s="176"/>
      <c r="AR90" s="178"/>
    </row>
    <row r="91" spans="1:46" ht="15.6" x14ac:dyDescent="0.25">
      <c r="A91" s="118" t="s">
        <v>193</v>
      </c>
      <c r="B91" s="66"/>
      <c r="C91" s="193" t="s">
        <v>201</v>
      </c>
      <c r="D91" s="194"/>
      <c r="E91" s="194"/>
      <c r="F91" s="232"/>
      <c r="G91" s="233"/>
      <c r="H91" s="233"/>
      <c r="I91" s="233"/>
      <c r="J91" s="234"/>
      <c r="K91" s="217"/>
      <c r="L91" s="218"/>
      <c r="M91" s="218"/>
      <c r="N91" s="218"/>
      <c r="O91" s="333"/>
      <c r="P91" s="217"/>
      <c r="Q91" s="218"/>
      <c r="R91" s="218"/>
      <c r="S91" s="218"/>
      <c r="T91" s="333"/>
      <c r="U91" s="217"/>
      <c r="V91" s="218"/>
      <c r="W91" s="218"/>
      <c r="X91" s="218"/>
      <c r="Y91" s="333"/>
      <c r="Z91" s="217"/>
      <c r="AA91" s="218"/>
      <c r="AB91" s="218"/>
      <c r="AC91" s="218"/>
      <c r="AD91" s="333"/>
      <c r="AE91" s="217"/>
      <c r="AF91" s="218"/>
      <c r="AG91" s="218"/>
      <c r="AH91" s="218"/>
      <c r="AI91" s="333"/>
      <c r="AJ91" s="217"/>
      <c r="AK91" s="218"/>
      <c r="AL91" s="218"/>
      <c r="AM91" s="218"/>
      <c r="AN91" s="333"/>
      <c r="AQ91" s="195"/>
      <c r="AR91" s="191"/>
      <c r="AS91" s="190"/>
      <c r="AT91" s="191"/>
    </row>
    <row r="92" spans="1:46" ht="16.2" thickBot="1" x14ac:dyDescent="0.3">
      <c r="A92" s="109" t="s">
        <v>194</v>
      </c>
      <c r="B92" s="242"/>
      <c r="C92" s="196" t="s">
        <v>202</v>
      </c>
      <c r="D92" s="197"/>
      <c r="E92" s="197"/>
      <c r="F92" s="171"/>
      <c r="G92" s="169"/>
      <c r="H92" s="169"/>
      <c r="I92" s="169"/>
      <c r="J92" s="229"/>
      <c r="K92" s="174"/>
      <c r="L92" s="175"/>
      <c r="M92" s="175"/>
      <c r="N92" s="175"/>
      <c r="O92" s="334"/>
      <c r="P92" s="174"/>
      <c r="Q92" s="175"/>
      <c r="R92" s="175"/>
      <c r="S92" s="175"/>
      <c r="T92" s="334"/>
      <c r="U92" s="3"/>
      <c r="V92" s="175"/>
      <c r="W92" s="175"/>
      <c r="X92" s="175"/>
      <c r="Y92" s="334"/>
      <c r="Z92" s="174"/>
      <c r="AA92" s="175"/>
      <c r="AB92" s="175"/>
      <c r="AC92" s="175"/>
      <c r="AD92" s="334"/>
      <c r="AE92" s="174"/>
      <c r="AF92" s="175"/>
      <c r="AG92" s="175"/>
      <c r="AH92" s="175"/>
      <c r="AI92" s="334"/>
      <c r="AJ92" s="174"/>
      <c r="AK92" s="175"/>
      <c r="AL92" s="175"/>
      <c r="AM92" s="175"/>
      <c r="AN92" s="334"/>
      <c r="AO92" s="176"/>
      <c r="AP92" s="177"/>
      <c r="AQ92" s="195"/>
      <c r="AR92" s="191"/>
      <c r="AS92" s="190"/>
      <c r="AT92" s="191"/>
    </row>
    <row r="93" spans="1:46" ht="12.75" customHeight="1" x14ac:dyDescent="0.25">
      <c r="A93" s="192" t="s">
        <v>137</v>
      </c>
      <c r="B93" s="15"/>
      <c r="C93" s="187"/>
      <c r="D93" s="188"/>
      <c r="E93" s="188"/>
      <c r="F93" s="119"/>
      <c r="G93" s="119"/>
      <c r="H93" s="119"/>
      <c r="I93" s="119"/>
      <c r="J93" s="53"/>
      <c r="K93" s="225"/>
      <c r="L93" s="225"/>
      <c r="M93" s="225"/>
      <c r="N93" s="225"/>
      <c r="O93" s="189"/>
      <c r="P93" s="225"/>
      <c r="Q93" s="225"/>
      <c r="R93" s="225"/>
      <c r="S93" s="225"/>
      <c r="T93" s="189"/>
      <c r="U93" s="225"/>
      <c r="V93" s="225"/>
      <c r="W93" s="225"/>
      <c r="X93" s="225"/>
      <c r="Y93" s="189"/>
      <c r="Z93" s="60"/>
      <c r="AA93" s="60"/>
      <c r="AB93" s="60"/>
      <c r="AC93" s="225"/>
      <c r="AD93" s="189"/>
      <c r="AE93" s="225"/>
      <c r="AF93" s="225"/>
      <c r="AG93" s="225"/>
      <c r="AH93" s="225"/>
      <c r="AI93" s="189"/>
      <c r="AJ93" s="225"/>
      <c r="AK93" s="225"/>
      <c r="AL93" s="225"/>
      <c r="AM93" s="225"/>
      <c r="AN93" s="189"/>
      <c r="AO93" s="190"/>
      <c r="AP93" s="191"/>
      <c r="AQ93" s="190"/>
      <c r="AR93" s="191"/>
    </row>
    <row r="94" spans="1:46" ht="12.75" customHeight="1" x14ac:dyDescent="0.25">
      <c r="A94" s="358" t="s">
        <v>199</v>
      </c>
      <c r="B94" s="358"/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  <c r="AA94" s="358"/>
      <c r="AB94" s="358"/>
      <c r="AC94" s="358"/>
      <c r="AD94" s="358"/>
      <c r="AE94" s="358"/>
      <c r="AF94" s="358"/>
      <c r="AG94" s="358"/>
      <c r="AH94" s="358"/>
      <c r="AI94" s="358"/>
      <c r="AJ94" s="358"/>
      <c r="AK94" s="358"/>
      <c r="AL94" s="358"/>
      <c r="AM94" s="358"/>
      <c r="AN94" s="358"/>
      <c r="AO94" s="358"/>
      <c r="AP94" s="358"/>
      <c r="AQ94" s="358"/>
      <c r="AR94" s="358"/>
      <c r="AS94" s="358"/>
      <c r="AT94" s="358"/>
    </row>
    <row r="95" spans="1:46" ht="12.75" customHeight="1" x14ac:dyDescent="0.25">
      <c r="A95" s="192" t="s">
        <v>200</v>
      </c>
      <c r="B95" s="15"/>
      <c r="C95" s="187"/>
      <c r="D95" s="188"/>
      <c r="E95" s="188"/>
      <c r="F95" s="119"/>
      <c r="G95" s="119"/>
      <c r="H95" s="119"/>
      <c r="I95" s="119"/>
      <c r="J95" s="53"/>
      <c r="K95" s="225"/>
      <c r="L95" s="225"/>
      <c r="M95" s="225"/>
      <c r="N95" s="225"/>
      <c r="O95" s="189"/>
      <c r="P95" s="225"/>
      <c r="Q95" s="225"/>
      <c r="R95" s="225"/>
      <c r="S95" s="225"/>
      <c r="T95" s="189"/>
      <c r="U95" s="225"/>
      <c r="V95" s="225"/>
      <c r="W95" s="225"/>
      <c r="X95" s="225"/>
      <c r="Y95" s="189"/>
      <c r="Z95" s="60"/>
      <c r="AA95" s="60"/>
      <c r="AB95" s="60"/>
      <c r="AC95" s="225"/>
      <c r="AD95" s="189"/>
      <c r="AE95" s="225"/>
      <c r="AF95" s="225"/>
      <c r="AG95" s="225"/>
      <c r="AH95" s="225"/>
      <c r="AI95" s="189"/>
      <c r="AJ95" s="225"/>
      <c r="AK95" s="225"/>
      <c r="AL95" s="225"/>
      <c r="AM95" s="225"/>
      <c r="AN95" s="189"/>
      <c r="AO95" s="190"/>
      <c r="AP95" s="191"/>
      <c r="AQ95" s="190"/>
      <c r="AR95" s="191"/>
    </row>
    <row r="96" spans="1:46" ht="12.75" customHeight="1" x14ac:dyDescent="0.25">
      <c r="A96" s="225"/>
      <c r="B96" s="15"/>
      <c r="C96" s="187"/>
      <c r="D96" s="188"/>
      <c r="E96" s="188"/>
      <c r="F96" s="119"/>
      <c r="G96" s="119"/>
      <c r="H96" s="119"/>
      <c r="I96" s="119"/>
      <c r="J96" s="53"/>
      <c r="K96" s="225"/>
      <c r="L96" s="225"/>
      <c r="M96" s="225"/>
      <c r="N96" s="225"/>
      <c r="O96" s="189"/>
      <c r="P96" s="225"/>
      <c r="Q96" s="225"/>
      <c r="R96" s="225"/>
      <c r="S96" s="225"/>
      <c r="T96" s="189"/>
      <c r="U96" s="225"/>
      <c r="V96" s="225"/>
      <c r="W96" s="225"/>
      <c r="X96" s="225"/>
      <c r="Y96" s="189"/>
      <c r="Z96" s="60"/>
      <c r="AA96" s="60"/>
      <c r="AB96" s="60"/>
      <c r="AC96" s="225"/>
      <c r="AD96" s="189"/>
      <c r="AE96" s="225"/>
      <c r="AF96" s="225"/>
      <c r="AG96" s="225"/>
      <c r="AH96" s="225"/>
      <c r="AI96" s="189"/>
      <c r="AJ96" s="225"/>
      <c r="AK96" s="225"/>
      <c r="AL96" s="225"/>
      <c r="AM96" s="225"/>
      <c r="AN96" s="189"/>
      <c r="AO96" s="190"/>
      <c r="AP96" s="191"/>
      <c r="AQ96" s="190"/>
      <c r="AR96" s="191"/>
    </row>
    <row r="97" spans="1:40" ht="13.8" thickBot="1" x14ac:dyDescent="0.3"/>
    <row r="98" spans="1:40" x14ac:dyDescent="0.25">
      <c r="A98" s="199"/>
      <c r="B98" s="244"/>
      <c r="C98" s="207" t="s">
        <v>101</v>
      </c>
      <c r="D98" s="211"/>
      <c r="E98" s="212"/>
      <c r="F98" s="335">
        <f t="shared" ref="F98:AN98" si="72">F7+F13+F23+F42+F53+F77+F88</f>
        <v>165</v>
      </c>
      <c r="G98" s="336">
        <f t="shared" si="72"/>
        <v>60</v>
      </c>
      <c r="H98" s="337">
        <f t="shared" si="72"/>
        <v>15</v>
      </c>
      <c r="I98" s="337">
        <f t="shared" si="72"/>
        <v>93</v>
      </c>
      <c r="J98" s="338">
        <f t="shared" si="72"/>
        <v>180</v>
      </c>
      <c r="K98" s="336">
        <f t="shared" si="72"/>
        <v>13</v>
      </c>
      <c r="L98" s="337">
        <f t="shared" si="72"/>
        <v>6</v>
      </c>
      <c r="M98" s="337">
        <f t="shared" si="72"/>
        <v>5</v>
      </c>
      <c r="N98" s="337">
        <f t="shared" si="72"/>
        <v>0</v>
      </c>
      <c r="O98" s="338">
        <f t="shared" si="72"/>
        <v>29</v>
      </c>
      <c r="P98" s="336">
        <f t="shared" si="72"/>
        <v>13</v>
      </c>
      <c r="Q98" s="337">
        <f t="shared" si="72"/>
        <v>5</v>
      </c>
      <c r="R98" s="337">
        <f t="shared" si="72"/>
        <v>7</v>
      </c>
      <c r="S98" s="337">
        <f t="shared" si="72"/>
        <v>0</v>
      </c>
      <c r="T98" s="338">
        <f t="shared" si="72"/>
        <v>31</v>
      </c>
      <c r="U98" s="336">
        <f t="shared" si="72"/>
        <v>8</v>
      </c>
      <c r="V98" s="337">
        <f t="shared" si="72"/>
        <v>3</v>
      </c>
      <c r="W98" s="337">
        <f t="shared" si="72"/>
        <v>14</v>
      </c>
      <c r="X98" s="337">
        <f t="shared" si="72"/>
        <v>0</v>
      </c>
      <c r="Y98" s="338">
        <f t="shared" si="72"/>
        <v>30</v>
      </c>
      <c r="Z98" s="336">
        <f t="shared" si="72"/>
        <v>11</v>
      </c>
      <c r="AA98" s="337">
        <f t="shared" si="72"/>
        <v>0</v>
      </c>
      <c r="AB98" s="337">
        <f t="shared" si="72"/>
        <v>13</v>
      </c>
      <c r="AC98" s="337">
        <f t="shared" si="72"/>
        <v>0</v>
      </c>
      <c r="AD98" s="338">
        <f t="shared" si="72"/>
        <v>29</v>
      </c>
      <c r="AE98" s="336">
        <f t="shared" si="72"/>
        <v>6</v>
      </c>
      <c r="AF98" s="337">
        <f t="shared" si="72"/>
        <v>0</v>
      </c>
      <c r="AG98" s="337">
        <f t="shared" si="72"/>
        <v>29</v>
      </c>
      <c r="AH98" s="337">
        <f t="shared" si="72"/>
        <v>0</v>
      </c>
      <c r="AI98" s="338">
        <f t="shared" si="72"/>
        <v>31</v>
      </c>
      <c r="AJ98" s="336">
        <f t="shared" si="72"/>
        <v>9</v>
      </c>
      <c r="AK98" s="337">
        <f t="shared" si="72"/>
        <v>1</v>
      </c>
      <c r="AL98" s="337">
        <f t="shared" si="72"/>
        <v>22</v>
      </c>
      <c r="AM98" s="337">
        <f t="shared" si="72"/>
        <v>0</v>
      </c>
      <c r="AN98" s="338">
        <f t="shared" si="72"/>
        <v>30</v>
      </c>
    </row>
    <row r="99" spans="1:40" x14ac:dyDescent="0.25">
      <c r="A99" s="198"/>
      <c r="B99" s="245"/>
      <c r="C99" s="203"/>
      <c r="D99" s="200"/>
      <c r="E99" s="208"/>
      <c r="F99" s="339"/>
      <c r="G99" s="340"/>
      <c r="H99" s="341"/>
      <c r="I99" s="341"/>
      <c r="J99" s="342"/>
      <c r="K99" s="343"/>
      <c r="L99" s="218"/>
      <c r="M99" s="218"/>
      <c r="N99" s="218"/>
      <c r="O99" s="344"/>
      <c r="P99" s="343"/>
      <c r="Q99" s="218"/>
      <c r="R99" s="218"/>
      <c r="S99" s="218"/>
      <c r="T99" s="344"/>
      <c r="U99" s="343"/>
      <c r="V99" s="218"/>
      <c r="W99" s="218"/>
      <c r="X99" s="218"/>
      <c r="Y99" s="344"/>
      <c r="Z99" s="343"/>
      <c r="AA99" s="218"/>
      <c r="AB99" s="218"/>
      <c r="AC99" s="218"/>
      <c r="AD99" s="344"/>
      <c r="AE99" s="343"/>
      <c r="AF99" s="218"/>
      <c r="AG99" s="218"/>
      <c r="AH99" s="218"/>
      <c r="AI99" s="344"/>
      <c r="AJ99" s="343"/>
      <c r="AK99" s="218"/>
      <c r="AL99" s="218"/>
      <c r="AM99" s="218"/>
      <c r="AN99" s="344"/>
    </row>
    <row r="100" spans="1:40" x14ac:dyDescent="0.25">
      <c r="A100" s="118"/>
      <c r="B100" s="246"/>
      <c r="C100" s="71" t="s">
        <v>99</v>
      </c>
      <c r="D100" s="201"/>
      <c r="E100" s="209"/>
      <c r="F100" s="345"/>
      <c r="G100" s="346"/>
      <c r="H100" s="347"/>
      <c r="I100" s="347"/>
      <c r="J100" s="348"/>
      <c r="K100" s="37">
        <f>K98+L98+M98</f>
        <v>24</v>
      </c>
      <c r="L100" s="36"/>
      <c r="M100" s="36"/>
      <c r="N100" s="36"/>
      <c r="O100" s="349"/>
      <c r="P100" s="37">
        <f>P98+Q98+R98</f>
        <v>25</v>
      </c>
      <c r="Q100" s="36"/>
      <c r="R100" s="36"/>
      <c r="S100" s="36"/>
      <c r="T100" s="349"/>
      <c r="U100" s="37">
        <f>U98+V98+W98</f>
        <v>25</v>
      </c>
      <c r="V100" s="36"/>
      <c r="W100" s="36"/>
      <c r="X100" s="36"/>
      <c r="Y100" s="349"/>
      <c r="Z100" s="37">
        <f>Z98+AA98+AB98</f>
        <v>24</v>
      </c>
      <c r="AA100" s="36"/>
      <c r="AB100" s="36"/>
      <c r="AC100" s="36"/>
      <c r="AD100" s="349"/>
      <c r="AE100" s="37">
        <f>AE98+AF98+AG98</f>
        <v>35</v>
      </c>
      <c r="AF100" s="36"/>
      <c r="AG100" s="36"/>
      <c r="AH100" s="36"/>
      <c r="AI100" s="349"/>
      <c r="AJ100" s="37">
        <f>AJ98+AK98+AL98</f>
        <v>32</v>
      </c>
      <c r="AK100" s="36"/>
      <c r="AL100" s="36"/>
      <c r="AM100" s="36"/>
      <c r="AN100" s="349"/>
    </row>
    <row r="101" spans="1:40" x14ac:dyDescent="0.25">
      <c r="A101" s="118"/>
      <c r="B101" s="246"/>
      <c r="C101" s="204" t="s">
        <v>140</v>
      </c>
      <c r="D101" s="201"/>
      <c r="E101" s="209"/>
      <c r="F101" s="345"/>
      <c r="G101" s="346"/>
      <c r="H101" s="347"/>
      <c r="I101" s="347"/>
      <c r="J101" s="348"/>
      <c r="K101" s="37"/>
      <c r="L101" s="36"/>
      <c r="M101" s="36"/>
      <c r="N101" s="36">
        <f>COUNTIF(N8:N60,"v")+COUNTIF(N78:N81,"v")</f>
        <v>4</v>
      </c>
      <c r="O101" s="349"/>
      <c r="P101" s="37"/>
      <c r="Q101" s="36"/>
      <c r="R101" s="36"/>
      <c r="S101" s="36">
        <f>COUNTIF(S8:S60,"v")+COUNTIF(S78:S81,"v")</f>
        <v>4</v>
      </c>
      <c r="T101" s="349"/>
      <c r="U101" s="37"/>
      <c r="V101" s="36"/>
      <c r="W101" s="36"/>
      <c r="X101" s="36">
        <f>COUNTIF(X8:X60,"v")+COUNTIF(X78:X81,"v")</f>
        <v>3</v>
      </c>
      <c r="Y101" s="349"/>
      <c r="Z101" s="37"/>
      <c r="AA101" s="36"/>
      <c r="AB101" s="36"/>
      <c r="AC101" s="36">
        <f>COUNTIF(AC8:AC60,"v")+COUNTIF(AC78:AC81,"v")</f>
        <v>3</v>
      </c>
      <c r="AD101" s="349"/>
      <c r="AE101" s="37"/>
      <c r="AF101" s="36"/>
      <c r="AG101" s="36"/>
      <c r="AH101" s="36">
        <f>COUNTIF(AH8:AH60,"v")+COUNTIF(AH78:AH81,"v")</f>
        <v>1</v>
      </c>
      <c r="AI101" s="349"/>
      <c r="AJ101" s="37"/>
      <c r="AK101" s="36"/>
      <c r="AL101" s="36"/>
      <c r="AM101" s="36">
        <f>COUNTIF(AM8:AM60,"v")+COUNTIF(AM78:AM81,"v")</f>
        <v>1</v>
      </c>
      <c r="AN101" s="349"/>
    </row>
    <row r="102" spans="1:40" x14ac:dyDescent="0.25">
      <c r="A102" s="118"/>
      <c r="B102" s="246"/>
      <c r="C102" s="205" t="s">
        <v>141</v>
      </c>
      <c r="D102" s="201"/>
      <c r="E102" s="209"/>
      <c r="F102" s="345"/>
      <c r="G102" s="346"/>
      <c r="H102" s="347"/>
      <c r="I102" s="347"/>
      <c r="J102" s="348"/>
      <c r="K102" s="37"/>
      <c r="L102" s="36"/>
      <c r="M102" s="36"/>
      <c r="N102" s="36">
        <f>COUNTIF(N8:N60,"é")+COUNTIF(N78:N81,"é")</f>
        <v>1</v>
      </c>
      <c r="O102" s="349"/>
      <c r="P102" s="37"/>
      <c r="Q102" s="36"/>
      <c r="R102" s="36"/>
      <c r="S102" s="36">
        <f>COUNTIF(S8:S60,"é")+COUNTIF(S78:S81,"é")</f>
        <v>2</v>
      </c>
      <c r="T102" s="349"/>
      <c r="U102" s="37"/>
      <c r="V102" s="36"/>
      <c r="W102" s="36"/>
      <c r="X102" s="36">
        <f>COUNTIF(X8:X60,"é")+COUNTIF(X78:X81,"é")</f>
        <v>3</v>
      </c>
      <c r="Y102" s="349"/>
      <c r="Z102" s="37"/>
      <c r="AA102" s="36"/>
      <c r="AB102" s="36"/>
      <c r="AC102" s="36">
        <f>COUNTIF(AC8:AC60,"é")+COUNTIF(AC78:AC81,"é")</f>
        <v>5</v>
      </c>
      <c r="AD102" s="349"/>
      <c r="AE102" s="37"/>
      <c r="AF102" s="36"/>
      <c r="AG102" s="36"/>
      <c r="AH102" s="36">
        <f>COUNTIF(AH8:AH60,"é")+COUNTIF(AH78:AH81,"é")</f>
        <v>7</v>
      </c>
      <c r="AI102" s="349"/>
      <c r="AJ102" s="37"/>
      <c r="AK102" s="36"/>
      <c r="AL102" s="36"/>
      <c r="AM102" s="36">
        <f>COUNTIF(AM8:AM60,"é")+COUNTIF(AM78:AM81,"é")</f>
        <v>6</v>
      </c>
      <c r="AN102" s="349"/>
    </row>
    <row r="103" spans="1:40" ht="13.8" thickBot="1" x14ac:dyDescent="0.3">
      <c r="A103" s="109"/>
      <c r="B103" s="247"/>
      <c r="C103" s="206" t="s">
        <v>100</v>
      </c>
      <c r="D103" s="202">
        <f>(K98+P98+U98+Z98+AE98+AJ98)/SUM(K100:AN100)</f>
        <v>0.36363636363636365</v>
      </c>
      <c r="E103" s="210">
        <f>(L98+M98+Q98+R98+V98+W98+AA98+AB98+AF98+AG98+AK98+AL98)/SUM(K100:AN100)</f>
        <v>0.63636363636363635</v>
      </c>
      <c r="F103" s="350"/>
      <c r="G103" s="351"/>
      <c r="H103" s="352"/>
      <c r="I103" s="352"/>
      <c r="J103" s="353"/>
      <c r="K103" s="354"/>
      <c r="L103" s="175"/>
      <c r="M103" s="175"/>
      <c r="N103" s="175"/>
      <c r="O103" s="355"/>
      <c r="P103" s="354"/>
      <c r="Q103" s="175"/>
      <c r="R103" s="175"/>
      <c r="S103" s="175"/>
      <c r="T103" s="355"/>
      <c r="U103" s="354"/>
      <c r="V103" s="175"/>
      <c r="W103" s="175"/>
      <c r="X103" s="175"/>
      <c r="Y103" s="355"/>
      <c r="Z103" s="354"/>
      <c r="AA103" s="175"/>
      <c r="AB103" s="175"/>
      <c r="AC103" s="175"/>
      <c r="AD103" s="355"/>
      <c r="AE103" s="354"/>
      <c r="AF103" s="175"/>
      <c r="AG103" s="175"/>
      <c r="AH103" s="175"/>
      <c r="AI103" s="355"/>
      <c r="AJ103" s="354"/>
      <c r="AK103" s="175"/>
      <c r="AL103" s="175"/>
      <c r="AM103" s="175"/>
      <c r="AN103" s="355"/>
    </row>
  </sheetData>
  <mergeCells count="83">
    <mergeCell ref="AR74:AR75"/>
    <mergeCell ref="B77:C77"/>
    <mergeCell ref="A12:AR12"/>
    <mergeCell ref="J74:J75"/>
    <mergeCell ref="K74:AN74"/>
    <mergeCell ref="AO74:AO75"/>
    <mergeCell ref="AP74:AP75"/>
    <mergeCell ref="AQ74:AQ75"/>
    <mergeCell ref="B65:C65"/>
    <mergeCell ref="B74:B75"/>
    <mergeCell ref="C74:C75"/>
    <mergeCell ref="D74:D75"/>
    <mergeCell ref="E74:E75"/>
    <mergeCell ref="K62:AN62"/>
    <mergeCell ref="AO62:AO63"/>
    <mergeCell ref="AP62:AP63"/>
    <mergeCell ref="AQ62:AQ63"/>
    <mergeCell ref="AR62:AR63"/>
    <mergeCell ref="B62:B63"/>
    <mergeCell ref="C62:C63"/>
    <mergeCell ref="D62:D63"/>
    <mergeCell ref="E62:E63"/>
    <mergeCell ref="J62:J63"/>
    <mergeCell ref="A19:AR19"/>
    <mergeCell ref="K4:AN4"/>
    <mergeCell ref="B4:B5"/>
    <mergeCell ref="C4:C5"/>
    <mergeCell ref="B39:B40"/>
    <mergeCell ref="C39:C40"/>
    <mergeCell ref="D39:D40"/>
    <mergeCell ref="E39:E40"/>
    <mergeCell ref="J39:J40"/>
    <mergeCell ref="K39:AN39"/>
    <mergeCell ref="AO39:AO40"/>
    <mergeCell ref="AP39:AP40"/>
    <mergeCell ref="AQ39:AQ40"/>
    <mergeCell ref="AR39:AR40"/>
    <mergeCell ref="A38:AR38"/>
    <mergeCell ref="B23:C23"/>
    <mergeCell ref="B1:AR1"/>
    <mergeCell ref="J4:J5"/>
    <mergeCell ref="B13:C13"/>
    <mergeCell ref="B7:C7"/>
    <mergeCell ref="AP4:AP5"/>
    <mergeCell ref="AQ4:AQ5"/>
    <mergeCell ref="A2:AR2"/>
    <mergeCell ref="AO4:AO5"/>
    <mergeCell ref="A4:A5"/>
    <mergeCell ref="AR4:AR5"/>
    <mergeCell ref="D4:D5"/>
    <mergeCell ref="E4:E5"/>
    <mergeCell ref="B20:B21"/>
    <mergeCell ref="K20:AN20"/>
    <mergeCell ref="J20:J21"/>
    <mergeCell ref="B50:B51"/>
    <mergeCell ref="C50:C51"/>
    <mergeCell ref="D50:D51"/>
    <mergeCell ref="B42:C42"/>
    <mergeCell ref="C20:C21"/>
    <mergeCell ref="AO50:AO51"/>
    <mergeCell ref="AQ20:AQ21"/>
    <mergeCell ref="AR20:AR21"/>
    <mergeCell ref="AO20:AO21"/>
    <mergeCell ref="AP20:AP21"/>
    <mergeCell ref="AQ50:AQ51"/>
    <mergeCell ref="AR50:AR51"/>
    <mergeCell ref="AP50:AP51"/>
    <mergeCell ref="B53:C53"/>
    <mergeCell ref="E50:E51"/>
    <mergeCell ref="J50:J51"/>
    <mergeCell ref="K50:AN50"/>
    <mergeCell ref="K85:AN85"/>
    <mergeCell ref="A94:AT94"/>
    <mergeCell ref="AO85:AO86"/>
    <mergeCell ref="AP85:AP86"/>
    <mergeCell ref="AQ85:AQ86"/>
    <mergeCell ref="AR85:AR86"/>
    <mergeCell ref="B88:C88"/>
    <mergeCell ref="B85:B86"/>
    <mergeCell ref="C85:C86"/>
    <mergeCell ref="D85:D86"/>
    <mergeCell ref="E85:E86"/>
    <mergeCell ref="J85:J86"/>
  </mergeCells>
  <phoneticPr fontId="0" type="noConversion"/>
  <printOptions horizontalCentered="1"/>
  <pageMargins left="0.7" right="0.7" top="0.75" bottom="0.75" header="0.3" footer="0.3"/>
  <pageSetup paperSize="8" scale="92" fitToHeight="0" orientation="landscape" useFirstPageNumber="1" horizontalDpi="300" verticalDpi="300" r:id="rId1"/>
  <headerFooter alignWithMargins="0">
    <oddHeader>&amp;L&amp;"Arial,Félkövér"&amp;12Óbudai Egyetem
Neumann János Informatikai Kar&amp;C&amp;"Arial CE,Félkövér"&amp;14BSc Mintatanterv 
Nappali tagozat&amp;10
&amp;R&amp;"Arial CE,Félkövér"Érvényes: 2017/2018. tanévtől</oddHeader>
    <oddFooter>&amp;L&amp;D &amp;C&amp;11Tanterv - Nappali
 &amp;F&amp;8
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BProf tanterv nappali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Vali</cp:lastModifiedBy>
  <cp:lastPrinted>2018-10-30T13:03:11Z</cp:lastPrinted>
  <dcterms:created xsi:type="dcterms:W3CDTF">2001-09-27T10:36:13Z</dcterms:created>
  <dcterms:modified xsi:type="dcterms:W3CDTF">2021-06-11T09:12:33Z</dcterms:modified>
</cp:coreProperties>
</file>