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Iratok\Órarend\Tantervek\Computer Engineering BSc\"/>
    </mc:Choice>
  </mc:AlternateContent>
  <bookViews>
    <workbookView xWindow="0" yWindow="0" windowWidth="24000" windowHeight="9735"/>
  </bookViews>
  <sheets>
    <sheet name="BSc" sheetId="14" r:id="rId1"/>
    <sheet name="Appendix 1" sheetId="16" r:id="rId2"/>
  </sheets>
  <definedNames>
    <definedName name="_xlnm._FilterDatabase" localSheetId="1" hidden="1">'Appendix 1'!$A$6:$AT$74</definedName>
    <definedName name="_xlnm._FilterDatabase" localSheetId="0" hidden="1">BSc!$A$8:$AT$101</definedName>
    <definedName name="_Toc466297843" localSheetId="0">BSc!$C$10</definedName>
    <definedName name="_xlnm.Print_Area" localSheetId="1">'Appendix 1'!$A$1:$AT$75</definedName>
    <definedName name="_xlnm.Print_Area" localSheetId="0">BSc!$A$1:$AT$100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50" i="14" l="1"/>
  <c r="AQ50" i="14"/>
  <c r="AO70" i="14" l="1"/>
  <c r="AO69" i="14"/>
  <c r="AJ70" i="14"/>
  <c r="AJ69" i="14"/>
  <c r="AE70" i="14"/>
  <c r="AE69" i="14"/>
  <c r="Z70" i="14"/>
  <c r="Z69" i="14"/>
  <c r="U70" i="14"/>
  <c r="U69" i="14"/>
  <c r="P69" i="14"/>
  <c r="P70" i="14"/>
  <c r="K70" i="14"/>
  <c r="K69" i="14"/>
  <c r="AS50" i="14" l="1"/>
  <c r="AS48" i="14"/>
  <c r="AQ49" i="14"/>
  <c r="AQ48" i="14"/>
  <c r="AR48" i="14"/>
  <c r="AR49" i="14"/>
  <c r="AQ43" i="14"/>
  <c r="AQ44" i="14"/>
  <c r="AQ45" i="14"/>
  <c r="AQ46" i="14"/>
  <c r="AQ41" i="14"/>
  <c r="AQ39" i="14"/>
  <c r="AQ38" i="14"/>
  <c r="AR37" i="14"/>
  <c r="AQ37" i="14"/>
  <c r="AR36" i="14"/>
  <c r="AQ36" i="14"/>
  <c r="AR35" i="14"/>
  <c r="AQ35" i="14"/>
  <c r="AQ22" i="14" l="1"/>
  <c r="AS14" i="14"/>
  <c r="AQ11" i="14"/>
  <c r="AQ13" i="14"/>
  <c r="AQ14" i="14"/>
  <c r="AQ16" i="14"/>
  <c r="AT50" i="14" l="1"/>
  <c r="AT48" i="14"/>
  <c r="AR46" i="14"/>
  <c r="AR45" i="14"/>
  <c r="AR44" i="14"/>
  <c r="AR43" i="14"/>
  <c r="AR41" i="14"/>
  <c r="AR39" i="14"/>
  <c r="AR38" i="14"/>
  <c r="AR22" i="14"/>
  <c r="AR16" i="14"/>
  <c r="AT14" i="14"/>
  <c r="AR14" i="14"/>
  <c r="AR13" i="14"/>
  <c r="AR11" i="14"/>
  <c r="G65" i="14" l="1"/>
  <c r="F65" i="14"/>
  <c r="G53" i="14" l="1"/>
  <c r="G54" i="14"/>
  <c r="AP68" i="16" l="1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W68" i="16"/>
  <c r="AP64" i="16"/>
  <c r="AO64" i="16"/>
  <c r="AN64" i="16"/>
  <c r="AM64" i="16"/>
  <c r="AL64" i="16"/>
  <c r="AF64" i="16"/>
  <c r="AE64" i="16"/>
  <c r="AD64" i="16"/>
  <c r="AC64" i="16"/>
  <c r="AB64" i="16"/>
  <c r="AK64" i="16"/>
  <c r="AJ64" i="16"/>
  <c r="AI64" i="16"/>
  <c r="AH64" i="16"/>
  <c r="AG64" i="16"/>
  <c r="AA64" i="16"/>
  <c r="Z64" i="16"/>
  <c r="Y64" i="16"/>
  <c r="X64" i="16"/>
  <c r="W64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AP46" i="16"/>
  <c r="AO46" i="16"/>
  <c r="AN46" i="16"/>
  <c r="AM46" i="16"/>
  <c r="AL46" i="16"/>
  <c r="AP43" i="16"/>
  <c r="AO43" i="16"/>
  <c r="AN43" i="16"/>
  <c r="AM43" i="16"/>
  <c r="AL43" i="16"/>
  <c r="AK46" i="16"/>
  <c r="AJ46" i="16"/>
  <c r="AI46" i="16"/>
  <c r="AH46" i="16"/>
  <c r="AG46" i="16"/>
  <c r="AK43" i="16"/>
  <c r="AJ43" i="16"/>
  <c r="AI43" i="16"/>
  <c r="AH43" i="16"/>
  <c r="AG43" i="16"/>
  <c r="AF46" i="16"/>
  <c r="AE46" i="16"/>
  <c r="AD46" i="16"/>
  <c r="AC46" i="16"/>
  <c r="AB46" i="16"/>
  <c r="AF43" i="16"/>
  <c r="AE43" i="16"/>
  <c r="AD43" i="16"/>
  <c r="AC43" i="16"/>
  <c r="AB43" i="16"/>
  <c r="AA46" i="16"/>
  <c r="Z46" i="16"/>
  <c r="Y46" i="16"/>
  <c r="X46" i="16"/>
  <c r="W46" i="16"/>
  <c r="X43" i="16"/>
  <c r="Y43" i="16"/>
  <c r="Z43" i="16"/>
  <c r="AA43" i="16"/>
  <c r="W43" i="16"/>
  <c r="G23" i="16" l="1"/>
  <c r="G24" i="16"/>
  <c r="G25" i="16"/>
  <c r="G26" i="16"/>
  <c r="G27" i="16"/>
  <c r="F23" i="16"/>
  <c r="F24" i="16"/>
  <c r="F25" i="16"/>
  <c r="F26" i="16"/>
  <c r="F27" i="16"/>
  <c r="F22" i="16"/>
  <c r="G22" i="16"/>
  <c r="AP49" i="16" l="1"/>
  <c r="AF49" i="16"/>
  <c r="G71" i="16"/>
  <c r="F71" i="16"/>
  <c r="G70" i="16"/>
  <c r="F70" i="16"/>
  <c r="G69" i="16"/>
  <c r="F69" i="16"/>
  <c r="G67" i="16"/>
  <c r="F67" i="16"/>
  <c r="G66" i="16"/>
  <c r="F66" i="16"/>
  <c r="G65" i="16"/>
  <c r="F65" i="16"/>
  <c r="G63" i="16"/>
  <c r="F63" i="16"/>
  <c r="G62" i="16"/>
  <c r="F62" i="16"/>
  <c r="G61" i="16"/>
  <c r="F61" i="16"/>
  <c r="G59" i="16"/>
  <c r="F59" i="16"/>
  <c r="G58" i="16"/>
  <c r="F58" i="16"/>
  <c r="G57" i="16"/>
  <c r="F57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1" i="16" l="1"/>
  <c r="F41" i="16"/>
  <c r="AN37" i="16" l="1"/>
  <c r="AL37" i="16"/>
  <c r="AD37" i="16"/>
  <c r="AB37" i="16"/>
  <c r="G44" i="14" l="1"/>
  <c r="F44" i="14"/>
  <c r="AP37" i="16" l="1"/>
  <c r="AK37" i="16"/>
  <c r="AF37" i="16"/>
  <c r="G46" i="16"/>
  <c r="F46" i="16"/>
  <c r="F60" i="16"/>
  <c r="G60" i="16"/>
  <c r="G43" i="16"/>
  <c r="F43" i="16"/>
  <c r="G13" i="16"/>
  <c r="AN49" i="16" l="1"/>
  <c r="AM49" i="16"/>
  <c r="AL49" i="16"/>
  <c r="AK49" i="16"/>
  <c r="AI49" i="16"/>
  <c r="AH49" i="16"/>
  <c r="AG49" i="16"/>
  <c r="AD49" i="16"/>
  <c r="AC49" i="16"/>
  <c r="AB49" i="16"/>
  <c r="G56" i="16" l="1"/>
  <c r="F56" i="16"/>
  <c r="G25" i="14" l="1"/>
  <c r="F25" i="14"/>
  <c r="G52" i="14" l="1"/>
  <c r="F52" i="14"/>
  <c r="J9" i="14"/>
  <c r="I9" i="14"/>
  <c r="H9" i="14"/>
  <c r="L9" i="14"/>
  <c r="O9" i="14"/>
  <c r="N9" i="14"/>
  <c r="M9" i="14"/>
  <c r="Q9" i="14"/>
  <c r="T9" i="14"/>
  <c r="S9" i="14"/>
  <c r="R9" i="14"/>
  <c r="V9" i="14"/>
  <c r="Y9" i="14"/>
  <c r="X9" i="14"/>
  <c r="W9" i="14"/>
  <c r="AA9" i="14"/>
  <c r="AD9" i="14"/>
  <c r="AC9" i="14"/>
  <c r="AB9" i="14"/>
  <c r="AF9" i="14"/>
  <c r="AK9" i="14"/>
  <c r="AI9" i="14"/>
  <c r="AH9" i="14"/>
  <c r="AG9" i="14"/>
  <c r="AN9" i="14"/>
  <c r="AM9" i="14"/>
  <c r="AL9" i="14"/>
  <c r="AP9" i="14"/>
  <c r="G66" i="14"/>
  <c r="G64" i="14"/>
  <c r="F66" i="14"/>
  <c r="F64" i="14"/>
  <c r="F51" i="14"/>
  <c r="F50" i="14"/>
  <c r="F49" i="14"/>
  <c r="F48" i="14"/>
  <c r="F47" i="14"/>
  <c r="F46" i="14"/>
  <c r="F45" i="14"/>
  <c r="F43" i="14"/>
  <c r="F42" i="14"/>
  <c r="F41" i="14"/>
  <c r="F40" i="14"/>
  <c r="F39" i="14"/>
  <c r="F38" i="14"/>
  <c r="F37" i="14"/>
  <c r="F36" i="14"/>
  <c r="F35" i="14"/>
  <c r="F34" i="14"/>
  <c r="F24" i="14"/>
  <c r="F23" i="14"/>
  <c r="F22" i="14"/>
  <c r="F21" i="14"/>
  <c r="F20" i="14"/>
  <c r="F19" i="14"/>
  <c r="F17" i="14"/>
  <c r="F16" i="14"/>
  <c r="F15" i="14"/>
  <c r="F14" i="14"/>
  <c r="F13" i="14"/>
  <c r="F12" i="14"/>
  <c r="F11" i="14"/>
  <c r="F10" i="14"/>
  <c r="G51" i="14"/>
  <c r="G50" i="14"/>
  <c r="G49" i="14"/>
  <c r="G48" i="14"/>
  <c r="G47" i="14"/>
  <c r="G46" i="14"/>
  <c r="G45" i="14"/>
  <c r="G43" i="14"/>
  <c r="G42" i="14"/>
  <c r="G41" i="14"/>
  <c r="G40" i="14"/>
  <c r="G39" i="14"/>
  <c r="G38" i="14"/>
  <c r="G37" i="14"/>
  <c r="G36" i="14"/>
  <c r="G35" i="14"/>
  <c r="G34" i="14"/>
  <c r="G24" i="14"/>
  <c r="G23" i="14"/>
  <c r="G22" i="14"/>
  <c r="G21" i="14"/>
  <c r="G20" i="14"/>
  <c r="G19" i="14"/>
  <c r="G17" i="14"/>
  <c r="G16" i="14"/>
  <c r="G15" i="14"/>
  <c r="G14" i="14"/>
  <c r="G13" i="14"/>
  <c r="G12" i="14"/>
  <c r="G11" i="14"/>
  <c r="G10" i="14"/>
  <c r="G33" i="14" l="1"/>
  <c r="F63" i="14"/>
  <c r="G63" i="14"/>
  <c r="G18" i="14"/>
  <c r="F18" i="14"/>
  <c r="AA63" i="14"/>
  <c r="Y63" i="14"/>
  <c r="X63" i="14"/>
  <c r="W63" i="14"/>
  <c r="AP63" i="14"/>
  <c r="AN63" i="14"/>
  <c r="AM63" i="14"/>
  <c r="AL63" i="14"/>
  <c r="AK63" i="14"/>
  <c r="AI63" i="14"/>
  <c r="AH63" i="14"/>
  <c r="AG63" i="14"/>
  <c r="AF63" i="14"/>
  <c r="AD63" i="14"/>
  <c r="AC63" i="14"/>
  <c r="AB63" i="14"/>
  <c r="H33" i="14" l="1"/>
  <c r="I33" i="14"/>
  <c r="J33" i="14"/>
  <c r="L33" i="14"/>
  <c r="M33" i="14"/>
  <c r="N33" i="14"/>
  <c r="O33" i="14"/>
  <c r="Q33" i="14"/>
  <c r="R33" i="14"/>
  <c r="S33" i="14"/>
  <c r="T33" i="14"/>
  <c r="V33" i="14"/>
  <c r="W33" i="14"/>
  <c r="X33" i="14"/>
  <c r="Y33" i="14"/>
  <c r="AA33" i="14"/>
  <c r="AB33" i="14"/>
  <c r="AC33" i="14"/>
  <c r="AD33" i="14"/>
  <c r="AF33" i="14"/>
  <c r="AG33" i="14"/>
  <c r="AH33" i="14"/>
  <c r="AI33" i="14"/>
  <c r="AK33" i="14"/>
  <c r="AL33" i="14"/>
  <c r="AM33" i="14"/>
  <c r="AN33" i="14"/>
  <c r="AP33" i="14"/>
  <c r="F64" i="16"/>
  <c r="G64" i="16"/>
  <c r="F68" i="16"/>
  <c r="G68" i="16"/>
  <c r="G49" i="16"/>
  <c r="F49" i="16"/>
  <c r="F39" i="16"/>
  <c r="G39" i="16"/>
  <c r="F40" i="16"/>
  <c r="G40" i="16"/>
  <c r="F42" i="16"/>
  <c r="G42" i="16"/>
  <c r="F44" i="16"/>
  <c r="G44" i="16"/>
  <c r="F45" i="16"/>
  <c r="G45" i="16"/>
  <c r="F47" i="16"/>
  <c r="G47" i="16"/>
  <c r="F48" i="16"/>
  <c r="G48" i="16"/>
  <c r="G38" i="16"/>
  <c r="F38" i="16"/>
  <c r="AC37" i="16"/>
  <c r="AG37" i="16"/>
  <c r="AH37" i="16"/>
  <c r="AI37" i="16"/>
  <c r="AM37" i="16"/>
  <c r="AF21" i="16"/>
  <c r="AG21" i="16"/>
  <c r="AH21" i="16"/>
  <c r="AI21" i="16"/>
  <c r="AK21" i="16"/>
  <c r="AL21" i="16"/>
  <c r="AM21" i="16"/>
  <c r="AN21" i="16"/>
  <c r="AP21" i="16"/>
  <c r="AC21" i="16"/>
  <c r="AD21" i="16"/>
  <c r="AB21" i="16"/>
  <c r="G14" i="16"/>
  <c r="G15" i="16"/>
  <c r="G16" i="16"/>
  <c r="G17" i="16"/>
  <c r="G18" i="16"/>
  <c r="G19" i="16"/>
  <c r="G20" i="16"/>
  <c r="F14" i="16"/>
  <c r="F15" i="16"/>
  <c r="F16" i="16"/>
  <c r="F17" i="16"/>
  <c r="F18" i="16"/>
  <c r="F19" i="16"/>
  <c r="F20" i="16"/>
  <c r="F13" i="16"/>
  <c r="AH12" i="16"/>
  <c r="AI12" i="16"/>
  <c r="AC12" i="16"/>
  <c r="AD12" i="16"/>
  <c r="V63" i="14"/>
  <c r="T63" i="14"/>
  <c r="S63" i="14"/>
  <c r="R63" i="14"/>
  <c r="Q63" i="14"/>
  <c r="O63" i="14"/>
  <c r="N63" i="14"/>
  <c r="M63" i="14"/>
  <c r="L63" i="14"/>
  <c r="J63" i="14"/>
  <c r="I63" i="14"/>
  <c r="H63" i="14"/>
  <c r="H18" i="14"/>
  <c r="I18" i="14"/>
  <c r="J18" i="14"/>
  <c r="L18" i="14"/>
  <c r="M18" i="14"/>
  <c r="N18" i="14"/>
  <c r="O18" i="14"/>
  <c r="Q18" i="14"/>
  <c r="R18" i="14"/>
  <c r="S18" i="14"/>
  <c r="T18" i="14"/>
  <c r="V18" i="14"/>
  <c r="W18" i="14"/>
  <c r="X18" i="14"/>
  <c r="Y18" i="14"/>
  <c r="AA18" i="14"/>
  <c r="AB18" i="14"/>
  <c r="AC18" i="14"/>
  <c r="AD18" i="14"/>
  <c r="AF18" i="14"/>
  <c r="AG18" i="14"/>
  <c r="AH18" i="14"/>
  <c r="AI18" i="14"/>
  <c r="AK18" i="14"/>
  <c r="AL18" i="14"/>
  <c r="AM18" i="14"/>
  <c r="AN18" i="14"/>
  <c r="AP18" i="14"/>
  <c r="AP12" i="16"/>
  <c r="AN12" i="16"/>
  <c r="AM12" i="16"/>
  <c r="AL12" i="16"/>
  <c r="AK12" i="16"/>
  <c r="AG12" i="16"/>
  <c r="AF12" i="16"/>
  <c r="AB12" i="16"/>
  <c r="AA12" i="16"/>
  <c r="Y12" i="16"/>
  <c r="X12" i="16"/>
  <c r="W12" i="16"/>
  <c r="V12" i="16"/>
  <c r="T12" i="16"/>
  <c r="S12" i="16"/>
  <c r="R12" i="16"/>
  <c r="Q12" i="16"/>
  <c r="O12" i="16"/>
  <c r="N12" i="16"/>
  <c r="M12" i="16"/>
  <c r="L12" i="16"/>
  <c r="J12" i="16"/>
  <c r="I12" i="16"/>
  <c r="H12" i="16"/>
  <c r="H21" i="16"/>
  <c r="I21" i="16"/>
  <c r="J21" i="16"/>
  <c r="L21" i="16"/>
  <c r="M21" i="16"/>
  <c r="N21" i="16"/>
  <c r="O21" i="16"/>
  <c r="Q21" i="16"/>
  <c r="R21" i="16"/>
  <c r="S21" i="16"/>
  <c r="T21" i="16"/>
  <c r="V21" i="16"/>
  <c r="W21" i="16"/>
  <c r="X21" i="16"/>
  <c r="Y21" i="16"/>
  <c r="AA21" i="16"/>
  <c r="AA49" i="16"/>
  <c r="Y49" i="16"/>
  <c r="X49" i="16"/>
  <c r="W49" i="16"/>
  <c r="V49" i="16"/>
  <c r="T49" i="16"/>
  <c r="S49" i="16"/>
  <c r="R49" i="16"/>
  <c r="Q49" i="16"/>
  <c r="O49" i="16"/>
  <c r="N49" i="16"/>
  <c r="M49" i="16"/>
  <c r="L49" i="16"/>
  <c r="J49" i="16"/>
  <c r="I49" i="16"/>
  <c r="H49" i="16"/>
  <c r="AA37" i="16"/>
  <c r="Y37" i="16"/>
  <c r="X37" i="16"/>
  <c r="W37" i="16"/>
  <c r="V37" i="16"/>
  <c r="T37" i="16"/>
  <c r="S37" i="16"/>
  <c r="R37" i="16"/>
  <c r="Q37" i="16"/>
  <c r="O37" i="16"/>
  <c r="N37" i="16"/>
  <c r="M37" i="16"/>
  <c r="L37" i="16"/>
  <c r="J37" i="16"/>
  <c r="I37" i="16"/>
  <c r="H37" i="16"/>
  <c r="F33" i="14"/>
  <c r="F9" i="14"/>
  <c r="G9" i="14"/>
  <c r="G37" i="16" l="1"/>
  <c r="F37" i="16"/>
  <c r="F67" i="14"/>
  <c r="F21" i="16"/>
  <c r="G21" i="16"/>
  <c r="F12" i="16"/>
  <c r="G12" i="16"/>
  <c r="AN67" i="14"/>
  <c r="AJ67" i="14"/>
  <c r="AB67" i="14"/>
  <c r="X67" i="14"/>
  <c r="P67" i="14"/>
  <c r="L67" i="14"/>
  <c r="H67" i="14"/>
  <c r="AL67" i="14"/>
  <c r="AD67" i="14"/>
  <c r="Z67" i="14"/>
  <c r="V67" i="14"/>
  <c r="N67" i="14"/>
  <c r="J67" i="14"/>
  <c r="AH67" i="14"/>
  <c r="AF67" i="14"/>
  <c r="R67" i="14"/>
  <c r="AO67" i="14"/>
  <c r="AK67" i="14"/>
  <c r="AG67" i="14"/>
  <c r="AC67" i="14"/>
  <c r="Y67" i="14"/>
  <c r="U67" i="14"/>
  <c r="Q67" i="14"/>
  <c r="M67" i="14"/>
  <c r="I67" i="14"/>
  <c r="T67" i="14"/>
  <c r="AM67" i="14"/>
  <c r="AI67" i="14"/>
  <c r="AE67" i="14"/>
  <c r="AA67" i="14"/>
  <c r="W67" i="14"/>
  <c r="S67" i="14"/>
  <c r="O67" i="14"/>
  <c r="K67" i="14"/>
  <c r="AP67" i="14"/>
  <c r="G67" i="14" l="1"/>
  <c r="H68" i="14"/>
  <c r="AL68" i="14"/>
  <c r="AB68" i="14"/>
  <c r="R68" i="14"/>
  <c r="W68" i="14"/>
  <c r="M68" i="14"/>
  <c r="AG68" i="14"/>
</calcChain>
</file>

<file path=xl/sharedStrings.xml><?xml version="1.0" encoding="utf-8"?>
<sst xmlns="http://schemas.openxmlformats.org/spreadsheetml/2006/main" count="818" uniqueCount="342">
  <si>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</si>
  <si>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</si>
  <si>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</si>
  <si>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</si>
  <si>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</si>
  <si>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</si>
  <si>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</si>
  <si>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</si>
  <si>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</si>
  <si>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</si>
  <si>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</si>
  <si>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</si>
  <si>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</si>
  <si>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</si>
  <si>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</si>
  <si>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</si>
  <si>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</si>
  <si>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</si>
  <si>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</si>
  <si>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</si>
  <si>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</si>
  <si>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</si>
  <si>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</si>
  <si>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</si>
  <si>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</si>
  <si>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</si>
  <si>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</si>
  <si>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</si>
  <si>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</si>
  <si>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</si>
  <si>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</si>
  <si>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</si>
  <si>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</si>
  <si>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</si>
  <si>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</si>
  <si>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</si>
  <si>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20.</t>
  </si>
  <si>
    <t>Összesen:</t>
  </si>
  <si>
    <t>Dr. Vajda István</t>
  </si>
  <si>
    <t>Dr. Kárász Péter</t>
  </si>
  <si>
    <t>Dr. György Anna</t>
  </si>
  <si>
    <t>Dr. Laufer Edit</t>
  </si>
  <si>
    <t>Dr. Rácz Ervin</t>
  </si>
  <si>
    <t>16.</t>
  </si>
  <si>
    <t>17.</t>
  </si>
  <si>
    <t>Physics</t>
  </si>
  <si>
    <t>Microeconomics</t>
  </si>
  <si>
    <t>Macroeconomics</t>
  </si>
  <si>
    <t>Infocommunication Techniques</t>
  </si>
  <si>
    <t>Digital Systems</t>
  </si>
  <si>
    <t>Advanced Computer Architectures I</t>
  </si>
  <si>
    <t>Advanced Computer Architectures II</t>
  </si>
  <si>
    <t>Computer Networks</t>
  </si>
  <si>
    <t>Intelligent Systems</t>
  </si>
  <si>
    <t>Enterprise Information Systems</t>
  </si>
  <si>
    <t>Calculus II.</t>
  </si>
  <si>
    <t>Enterprise Economics I</t>
  </si>
  <si>
    <t>Enterprise Economics II</t>
  </si>
  <si>
    <t>Basics of Management</t>
  </si>
  <si>
    <t>Public Administration and Law</t>
  </si>
  <si>
    <t>Databases</t>
  </si>
  <si>
    <t>Data Warehousing and Business Intelligence</t>
  </si>
  <si>
    <t>Enterprise Resource Planning I</t>
  </si>
  <si>
    <t>Advanced Data Processing</t>
  </si>
  <si>
    <t>Introduction to Finance and Accounting of Enterprises</t>
  </si>
  <si>
    <t>Introduction to Robotics</t>
  </si>
  <si>
    <t>BSc in Computer Science Engineering (Regular training curriculum)</t>
  </si>
  <si>
    <t>Code</t>
  </si>
  <si>
    <t>Course Name</t>
  </si>
  <si>
    <t>Appendix 1</t>
  </si>
  <si>
    <t>Responsible</t>
  </si>
  <si>
    <t>Lecturer</t>
  </si>
  <si>
    <t>Weekly hours</t>
  </si>
  <si>
    <t>Credit</t>
  </si>
  <si>
    <t>Semesters</t>
  </si>
  <si>
    <t>lec</t>
  </si>
  <si>
    <t>sem</t>
  </si>
  <si>
    <t>lab</t>
  </si>
  <si>
    <t>req</t>
  </si>
  <si>
    <t>cr</t>
  </si>
  <si>
    <t>Prerequisite</t>
  </si>
  <si>
    <t>Natural Sciences</t>
  </si>
  <si>
    <t>Economic and Human Studies</t>
  </si>
  <si>
    <t>Core Studies:</t>
  </si>
  <si>
    <t>Electives</t>
  </si>
  <si>
    <t>In total</t>
  </si>
  <si>
    <t xml:space="preserve">Weekly hours in total </t>
  </si>
  <si>
    <t>Exam (ex)</t>
  </si>
  <si>
    <t xml:space="preserve">      hours per week (lec=lecture, sem=seminar, lab=laboratory); requirements (r): ex=exam, m=mid-term mark; credits (cr)</t>
  </si>
  <si>
    <t xml:space="preserve">           hours per week (lec=lecture, sem=seminar, lab=laboratory); requirements (r): ex=exam, m=mid-term mark; credits (cr)</t>
  </si>
  <si>
    <t>Project Work</t>
  </si>
  <si>
    <t>Thesis I</t>
  </si>
  <si>
    <t>Thesis II</t>
  </si>
  <si>
    <t>Cooperative training program</t>
  </si>
  <si>
    <t>Subjects</t>
  </si>
  <si>
    <t>Semester(s)</t>
  </si>
  <si>
    <t>Registration conditions for the BSc Computer Science Engineering cooperative training:</t>
  </si>
  <si>
    <t>3. Starting semester could be only in 5th, 6th or 7th semester.</t>
  </si>
  <si>
    <t>2. Admission to the position of the cooperative industrial partner.</t>
  </si>
  <si>
    <t>1. 120 credits accumulated apriori.</t>
  </si>
  <si>
    <t>Remarks for the cooperative training:</t>
  </si>
  <si>
    <t>1. For weekly 4 days practical and 1 day theoretical training 20 and 10 credits can be accumulated.</t>
  </si>
  <si>
    <t>2. For weekly 3 days or 2 days practical training the total possible credit number to be accumulated is decreased accordingly.</t>
  </si>
  <si>
    <t>3.The theoretical training part of the cooperative training can be done at the industrial partner as well.</t>
  </si>
  <si>
    <t>4. The cooperative training can be done in one or two semesters.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</si>
  <si>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</si>
  <si>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</si>
  <si>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</si>
  <si>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</si>
  <si>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</si>
  <si>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</si>
  <si>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</si>
  <si>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</si>
  <si>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</si>
  <si>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</si>
  <si>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</si>
  <si>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</si>
  <si>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</si>
  <si>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</si>
  <si>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</si>
  <si>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</si>
  <si>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</si>
  <si>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</si>
  <si>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</si>
  <si>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</si>
  <si>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</si>
  <si>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</si>
  <si>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</si>
  <si>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</si>
  <si>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</si>
  <si>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</si>
  <si>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</si>
  <si>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</si>
  <si>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</si>
  <si>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</si>
  <si>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</si>
  <si>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</si>
  <si>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</si>
  <si>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</si>
  <si>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</si>
  <si>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</si>
  <si>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</si>
  <si>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</si>
  <si>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</si>
  <si>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</si>
  <si>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</si>
  <si>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Comprehensive Exam</t>
  </si>
  <si>
    <t>Mathematics I – Calculus I</t>
  </si>
  <si>
    <t>Discrete Mathematics and Linear Algebra I</t>
  </si>
  <si>
    <t>Discrete Mathematics and Linear Algebra II</t>
  </si>
  <si>
    <t>* e-learning blended</t>
  </si>
  <si>
    <t>Electronics *</t>
  </si>
  <si>
    <t>Introduction to Computer Architectures *</t>
  </si>
  <si>
    <t>Operating Systems *</t>
  </si>
  <si>
    <t>m</t>
  </si>
  <si>
    <t>ex</t>
  </si>
  <si>
    <t>c</t>
  </si>
  <si>
    <t>Sports I</t>
  </si>
  <si>
    <t>Sports II</t>
  </si>
  <si>
    <t>Mid-term mark (m)</t>
  </si>
  <si>
    <t>hours per week (lec=lecture, sem=seminar, lab=laboratory); requirements (r): ex=exam, m=mid-term mark, c=comprehensive exam, s=signature; credits (cr)</t>
  </si>
  <si>
    <t>s</t>
  </si>
  <si>
    <t>Cooperative training practical part I</t>
  </si>
  <si>
    <t>Cooperative training practical part II</t>
  </si>
  <si>
    <t>Cooperative training theoretical part I</t>
  </si>
  <si>
    <t>Cooperative training theoretical part II</t>
  </si>
  <si>
    <t>Levente Kovács, Ph.D.</t>
  </si>
  <si>
    <t>András Molnár, Ph.D.</t>
  </si>
  <si>
    <t>Péter Galambos, Ph.D.</t>
  </si>
  <si>
    <t>Dániel Stojcsics, Ph.D.</t>
  </si>
  <si>
    <t>Aurél Galántai, Ph.D.</t>
  </si>
  <si>
    <t>István Vajda, Ph.D.</t>
  </si>
  <si>
    <t>Magdolna Szőke, Ph.D.</t>
  </si>
  <si>
    <t>Péter Kárász, Ph.D.</t>
  </si>
  <si>
    <t>László Csink, Ph.D.</t>
  </si>
  <si>
    <t>Ervin Rácz, Ph.D.</t>
  </si>
  <si>
    <t>András Medve, Ph.D.</t>
  </si>
  <si>
    <t>Ferenc Katona, Ph.D.</t>
  </si>
  <si>
    <t>Bianka Parragh, Ph.D.</t>
  </si>
  <si>
    <t>László Nádai, Ph.D.</t>
  </si>
  <si>
    <t>Szabolcs Sergyán, Ph.D.</t>
  </si>
  <si>
    <t>Zoltán Vámossy, Ph.D.</t>
  </si>
  <si>
    <t>Rita Fleiner, Ph.D.</t>
  </si>
  <si>
    <t>József Tick, Ph.D.</t>
  </si>
  <si>
    <t>Dezső Sima, Ph.D.</t>
  </si>
  <si>
    <t>András Rövid, Ph.D.</t>
  </si>
  <si>
    <t>László Erdődi, Ph.D.</t>
  </si>
  <si>
    <t>Valéria Póser, Ph.D.</t>
  </si>
  <si>
    <t>Tamás Haidegger, Ph.D.</t>
  </si>
  <si>
    <t>Imre Felde, Ph.D.</t>
  </si>
  <si>
    <t>Miklós Kozlovszky, Ph.D.</t>
  </si>
  <si>
    <t>Róbert Lovas, Ph.D.</t>
  </si>
  <si>
    <t>Sándor Szénási, Ph.D.</t>
  </si>
  <si>
    <t>Krisztina Erdélyi, Ph.D.</t>
  </si>
  <si>
    <t>Péter Kádár, Ph.D.</t>
  </si>
  <si>
    <t>Csilla Kohlhoffer-Mizser, Ph.D.</t>
  </si>
  <si>
    <t>NMXAN1EBNE</t>
  </si>
  <si>
    <t>NMXAN2EBNE</t>
  </si>
  <si>
    <t>NMXDM1EBNE</t>
  </si>
  <si>
    <t>NMXDM2EBNE</t>
  </si>
  <si>
    <t>NMXVS1EBNE</t>
  </si>
  <si>
    <t>NIXBI1EBNE</t>
  </si>
  <si>
    <t>KVXFI1EBNE</t>
  </si>
  <si>
    <t>KVEVI1EBNE</t>
  </si>
  <si>
    <t>GGXKG1EBNE</t>
  </si>
  <si>
    <t>GGXKG2EBNE</t>
  </si>
  <si>
    <t>GSXVG1EBNE</t>
  </si>
  <si>
    <t>GGXJA1EBNE</t>
  </si>
  <si>
    <t>NNXIK1EBNE</t>
  </si>
  <si>
    <t>NIXSF1EBNE</t>
  </si>
  <si>
    <t>NIXSF2EBNE</t>
  </si>
  <si>
    <t>NIXWH1EBNE</t>
  </si>
  <si>
    <t>NIXAB0EBNE</t>
  </si>
  <si>
    <t>NIXSG1EBNE</t>
  </si>
  <si>
    <t>NIXRE1EBNE</t>
  </si>
  <si>
    <t>NIEEL0EBNE</t>
  </si>
  <si>
    <t>NIXDR0EBNE</t>
  </si>
  <si>
    <t>NIESA1EBNE</t>
  </si>
  <si>
    <t>NIXKA1EBNE</t>
  </si>
  <si>
    <t>NIXKA2EBNE</t>
  </si>
  <si>
    <t>NIEOR1EBNE</t>
  </si>
  <si>
    <t>NIXSH0EBNE</t>
  </si>
  <si>
    <t>NIXIR0EBNE</t>
  </si>
  <si>
    <t>NIXVI0EBNE</t>
  </si>
  <si>
    <t>NIEIB0EBNE</t>
  </si>
  <si>
    <t>NIXSS1EBNE</t>
  </si>
  <si>
    <t>NNPPR1EBNE</t>
  </si>
  <si>
    <t>NNDSD1EBNE</t>
  </si>
  <si>
    <t>NNDSD2EBNE</t>
  </si>
  <si>
    <t>NIXVT1FBNE</t>
  </si>
  <si>
    <t>NIXFS1FBNE</t>
  </si>
  <si>
    <t>NIEFS2FBNE</t>
  </si>
  <si>
    <t>NAXIT3JBNE</t>
  </si>
  <si>
    <t>NIXBE1JBNE</t>
  </si>
  <si>
    <t>NBXRT1JBNE</t>
  </si>
  <si>
    <t>NIXBP1JBNE</t>
  </si>
  <si>
    <t>NBXRP1JBNE</t>
  </si>
  <si>
    <t>NIEBP2JBNE</t>
  </si>
  <si>
    <t>NBERI1JBNE</t>
  </si>
  <si>
    <t>NIXSI1JBNE</t>
  </si>
  <si>
    <t>GGXVP1BBNE</t>
  </si>
  <si>
    <t>NIXKD1BBNE</t>
  </si>
  <si>
    <t>NIXAT1BBNE</t>
  </si>
  <si>
    <t>NIXER1BBNE</t>
  </si>
  <si>
    <t>NIEER2BBNE</t>
  </si>
  <si>
    <t>NIXHT1CBNE</t>
  </si>
  <si>
    <t>NIXSH1CBNE</t>
  </si>
  <si>
    <t>NIXIS1CBNE</t>
  </si>
  <si>
    <t>NIEIB1CBNE</t>
  </si>
  <si>
    <t>NIXHT2CBNE</t>
  </si>
  <si>
    <t>NIEVA1CBNE</t>
  </si>
  <si>
    <t>NIXPP1TBNE</t>
  </si>
  <si>
    <t>NIXNR1TBNE</t>
  </si>
  <si>
    <t>NIXAP1TBNE</t>
  </si>
  <si>
    <t>NIXST3TBNE</t>
  </si>
  <si>
    <t>NIEHA1TBNE</t>
  </si>
  <si>
    <t>NIETE1TBNE</t>
  </si>
  <si>
    <t>NIXHD1TBNE</t>
  </si>
  <si>
    <t>NIXIP1TBNE</t>
  </si>
  <si>
    <t>NIXKA1TBNE</t>
  </si>
  <si>
    <t>NIXKH1TBNE</t>
  </si>
  <si>
    <t>NIXKG1TBNE</t>
  </si>
  <si>
    <t>NIXAF1TBNE</t>
  </si>
  <si>
    <t>NIXAF2TBNE</t>
  </si>
  <si>
    <t>NIXIO1TBNE</t>
  </si>
  <si>
    <t>NIXJA1TBNE</t>
  </si>
  <si>
    <t>NIXWF1TBNE</t>
  </si>
  <si>
    <t>NIXHAS1TBNE</t>
  </si>
  <si>
    <t>Control Engineering</t>
  </si>
  <si>
    <t>Embedded and Sensor Based Systems</t>
  </si>
  <si>
    <t>Probability Theory and Mathematical Statistics</t>
  </si>
  <si>
    <t>Basics of Information Systems</t>
  </si>
  <si>
    <t>Electrical Engineering *</t>
  </si>
  <si>
    <t>Software Design and Development I</t>
  </si>
  <si>
    <t>Software Design and Development II</t>
  </si>
  <si>
    <t>Web Programming and Advanced Development Techniques</t>
  </si>
  <si>
    <t>Software Technology and GUI Design</t>
  </si>
  <si>
    <t>System Theory</t>
  </si>
  <si>
    <t>Embedded Programming I</t>
  </si>
  <si>
    <t>Introduction to Robot Programing</t>
  </si>
  <si>
    <t>Sensor Networks, IoT Systems</t>
  </si>
  <si>
    <t>IOT, Embedded Systems and Robotics Specialization (J)</t>
  </si>
  <si>
    <t>Big Data and Business Intelligence Specialization (B)</t>
  </si>
  <si>
    <t>Cloud Service Technologies and IT Security Specialization (C)</t>
  </si>
  <si>
    <t>Network Technologies I</t>
  </si>
  <si>
    <t>Virtualised Storage Systems</t>
  </si>
  <si>
    <t>Cloud Computing Services I</t>
  </si>
  <si>
    <t>Security of Computer Networks and Clouds</t>
  </si>
  <si>
    <t>Information Security Subspecialization</t>
  </si>
  <si>
    <t>Security of Information Systems and Services</t>
  </si>
  <si>
    <t>Computer Networks Subspecialization</t>
  </si>
  <si>
    <t>Network Technologies II</t>
  </si>
  <si>
    <t>Parallel Programing</t>
  </si>
  <si>
    <t>Developing Large Software Systems</t>
  </si>
  <si>
    <t>Data-parallel Programming</t>
  </si>
  <si>
    <t>Modern Software Technology</t>
  </si>
  <si>
    <t>Advanced Data Structures</t>
  </si>
  <si>
    <t>Interpreter and Script Languages</t>
  </si>
  <si>
    <t>Fundamentals of Image Processing</t>
  </si>
  <si>
    <t>Image Analyses and Computer Vision</t>
  </si>
  <si>
    <t>Android Development I</t>
  </si>
  <si>
    <t>Android Development II</t>
  </si>
  <si>
    <t>iOS-based Development</t>
  </si>
  <si>
    <t>Web Development</t>
  </si>
  <si>
    <t>IT Security *</t>
  </si>
  <si>
    <t>GVXME1EBNE</t>
  </si>
  <si>
    <t>GSXVG2EBNE</t>
  </si>
  <si>
    <r>
      <t xml:space="preserve">Mandatory elective specialization courses I </t>
    </r>
    <r>
      <rPr>
        <b/>
        <vertAlign val="superscript"/>
        <sz val="10"/>
        <rFont val="Arial CE"/>
        <charset val="238"/>
      </rPr>
      <t>1</t>
    </r>
  </si>
  <si>
    <r>
      <t xml:space="preserve">Mandatory elective specialization courses II </t>
    </r>
    <r>
      <rPr>
        <b/>
        <vertAlign val="superscript"/>
        <sz val="10"/>
        <rFont val="Arial CE"/>
        <charset val="238"/>
      </rPr>
      <t>1</t>
    </r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</si>
  <si>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Mandatory elective specialization courses can be chosen from the other specialization or subspecialization lectures.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</si>
  <si>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The specialization subjects are listed on Appendix 1. Worksheet.</t>
    </r>
  </si>
  <si>
    <r>
      <t xml:space="preserve">Specialization </t>
    </r>
    <r>
      <rPr>
        <b/>
        <i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</si>
  <si>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Any specialization subject not chosen as mandatory elective one.</t>
    </r>
  </si>
  <si>
    <r>
      <t xml:space="preserve">Electives free to choose </t>
    </r>
    <r>
      <rPr>
        <b/>
        <vertAlign val="superscript"/>
        <sz val="10"/>
        <rFont val="Arial CE"/>
        <charset val="238"/>
      </rPr>
      <t>3</t>
    </r>
  </si>
  <si>
    <t>Dezső Sima, D.Sc.</t>
  </si>
  <si>
    <r>
      <rPr>
        <b/>
        <vertAlign val="superscript"/>
        <sz val="10"/>
        <rFont val="Arial CE"/>
        <charset val="238"/>
      </rPr>
      <t>4</t>
    </r>
    <r>
      <rPr>
        <b/>
        <sz val="10"/>
        <rFont val="Arial CE"/>
        <charset val="238"/>
      </rPr>
      <t xml:space="preserve"> Final exam subjects: Advanced Computer Architectures II and the subject of the choosen specialization.</t>
    </r>
  </si>
  <si>
    <t>Enterprise Resource Planning II *</t>
  </si>
  <si>
    <t>Embedded Programming II *</t>
  </si>
  <si>
    <t>Robot Control *</t>
  </si>
  <si>
    <r>
      <t xml:space="preserve">Specializations </t>
    </r>
    <r>
      <rPr>
        <b/>
        <i/>
        <vertAlign val="superscript"/>
        <sz val="10"/>
        <rFont val="Arial CE"/>
        <charset val="238"/>
      </rPr>
      <t>1,2</t>
    </r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</si>
  <si>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The prerequisite to start a specialization is a successful comprehensive examination.</t>
    </r>
  </si>
  <si>
    <t>Cloud Computing Services II *</t>
  </si>
  <si>
    <t>Institution Information Security *</t>
  </si>
  <si>
    <t>Technologies of Virtualised Networks and Data Centers *</t>
  </si>
  <si>
    <t>Advanced Algorithms *</t>
  </si>
  <si>
    <t>Software Testing *</t>
  </si>
  <si>
    <t>Algorithms Theory Subspecialization</t>
  </si>
  <si>
    <t>Image Processing Subspecialization</t>
  </si>
  <si>
    <t>Mobile System Development Subspecialization</t>
  </si>
  <si>
    <t>Enterprise Development Subspecialization</t>
  </si>
  <si>
    <t>JEE Development</t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</si>
  <si>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In case of cooperative training, see cooperative training description.</t>
    </r>
  </si>
  <si>
    <t>NIEKD1BBNE</t>
  </si>
  <si>
    <t>NIXBD1BBNE</t>
  </si>
  <si>
    <t>Advanced Databases</t>
  </si>
  <si>
    <t>Big Data Algorithms and Programming *</t>
  </si>
  <si>
    <t>NIXHO1TBNE</t>
  </si>
  <si>
    <t>Advanced Object-Oriented Programming</t>
  </si>
  <si>
    <t>NIXDL1TBNE</t>
  </si>
  <si>
    <t>Deep Learning</t>
  </si>
  <si>
    <r>
      <t>Software Design and Development Specialization (T)</t>
    </r>
    <r>
      <rPr>
        <b/>
        <i/>
        <vertAlign val="superscript"/>
        <sz val="10"/>
        <rFont val="Arial CE"/>
        <charset val="238"/>
      </rPr>
      <t>3</t>
    </r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</si>
  <si>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Students of the Software Design and Development specialization are required to obtain 18 credits of the subjects of the subspecializations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</si>
</sst>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i/>
      <sz val="9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</font>
    <font>
      <i/>
      <sz val="10"/>
      <name val="Arial CE"/>
      <charset val="238"/>
    </font>
    <font>
      <i/>
      <sz val="11"/>
      <name val="Calibri"/>
      <family val="2"/>
      <charset val="238"/>
    </font>
    <font>
      <b/>
      <sz val="10"/>
      <name val="Times New Roman CE"/>
      <family val="1"/>
      <charset val="238"/>
    </font>
    <font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charset val="238"/>
    </font>
    <font>
      <b/>
      <i/>
      <vertAlign val="superscript"/>
      <sz val="10"/>
      <name val="Arial CE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61">
    <xf numFmtId="0" fontId="0" fillId="0" borderId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105" applyNumberFormat="0" applyAlignment="0" applyProtection="0"/>
    <xf numFmtId="0" fontId="27" fillId="31" borderId="106" applyNumberFormat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107" applyNumberFormat="0" applyFill="0" applyAlignment="0" applyProtection="0"/>
    <xf numFmtId="0" fontId="31" fillId="0" borderId="108" applyNumberFormat="0" applyFill="0" applyAlignment="0" applyProtection="0"/>
    <xf numFmtId="0" fontId="32" fillId="0" borderId="109" applyNumberFormat="0" applyFill="0" applyAlignment="0" applyProtection="0"/>
    <xf numFmtId="0" fontId="32" fillId="0" borderId="0" applyNumberFormat="0" applyFill="0" applyBorder="0" applyAlignment="0" applyProtection="0"/>
    <xf numFmtId="0" fontId="33" fillId="36" borderId="105" applyNumberFormat="0" applyAlignment="0" applyProtection="0"/>
    <xf numFmtId="0" fontId="34" fillId="0" borderId="110" applyNumberFormat="0" applyFill="0" applyAlignment="0" applyProtection="0"/>
    <xf numFmtId="0" fontId="15" fillId="37" borderId="111" applyNumberFormat="0" applyFont="0" applyAlignment="0" applyProtection="0"/>
    <xf numFmtId="0" fontId="36" fillId="30" borderId="112" applyNumberFormat="0" applyAlignment="0" applyProtection="0"/>
    <xf numFmtId="0" fontId="37" fillId="0" borderId="0" applyNumberFormat="0" applyFill="0" applyBorder="0" applyAlignment="0" applyProtection="0"/>
    <xf numFmtId="0" fontId="28" fillId="0" borderId="11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107" applyNumberFormat="0" applyFill="0" applyAlignment="0" applyProtection="0"/>
    <xf numFmtId="0" fontId="31" fillId="0" borderId="108" applyNumberFormat="0" applyFill="0" applyAlignment="0" applyProtection="0"/>
    <xf numFmtId="0" fontId="32" fillId="0" borderId="109" applyNumberFormat="0" applyFill="0" applyAlignment="0" applyProtection="0"/>
    <xf numFmtId="0" fontId="32" fillId="0" borderId="0" applyNumberFormat="0" applyFill="0" applyBorder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33" fillId="41" borderId="105" applyNumberFormat="0" applyAlignment="0" applyProtection="0"/>
    <xf numFmtId="0" fontId="36" fillId="42" borderId="112" applyNumberFormat="0" applyAlignment="0" applyProtection="0"/>
    <xf numFmtId="0" fontId="26" fillId="42" borderId="105" applyNumberFormat="0" applyAlignment="0" applyProtection="0"/>
    <xf numFmtId="0" fontId="34" fillId="0" borderId="110" applyNumberFormat="0" applyFill="0" applyAlignment="0" applyProtection="0"/>
    <xf numFmtId="0" fontId="27" fillId="43" borderId="106" applyNumberFormat="0" applyAlignment="0" applyProtection="0"/>
    <xf numFmtId="0" fontId="38" fillId="0" borderId="0" applyNumberFormat="0" applyFill="0" applyBorder="0" applyAlignment="0" applyProtection="0"/>
    <xf numFmtId="0" fontId="4" fillId="44" borderId="111" applyNumberFormat="0" applyFont="0" applyAlignment="0" applyProtection="0"/>
    <xf numFmtId="0" fontId="28" fillId="0" borderId="113" applyNumberFormat="0" applyFill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39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37" borderId="111" applyNumberFormat="0" applyFont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7" fillId="43" borderId="106" applyNumberFormat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1" fillId="0" borderId="0"/>
    <xf numFmtId="0" fontId="3" fillId="0" borderId="0"/>
    <xf numFmtId="0" fontId="3" fillId="15" borderId="0" applyNumberFormat="0" applyBorder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3" fillId="0" borderId="0"/>
    <xf numFmtId="0" fontId="29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7" fillId="43" borderId="106" applyNumberFormat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" fillId="0" borderId="0"/>
    <xf numFmtId="0" fontId="29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9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7" fillId="43" borderId="106" applyNumberFormat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7" fillId="43" borderId="106" applyNumberFormat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9" fillId="38" borderId="0" applyNumberFormat="0" applyBorder="0" applyAlignment="0" applyProtection="0"/>
    <xf numFmtId="0" fontId="25" fillId="39" borderId="0" applyNumberFormat="0" applyBorder="0" applyAlignment="0" applyProtection="0"/>
    <xf numFmtId="0" fontId="35" fillId="40" borderId="0" applyNumberFormat="0" applyBorder="0" applyAlignment="0" applyProtection="0"/>
    <xf numFmtId="0" fontId="26" fillId="42" borderId="105" applyNumberFormat="0" applyAlignment="0" applyProtection="0"/>
    <xf numFmtId="0" fontId="27" fillId="43" borderId="106" applyNumberFormat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9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</cellStyleXfs>
  <cellXfs count="637">
    <xf numFmtId="0" fontId="0" fillId="0" borderId="0" xfId="0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37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/>
    <xf numFmtId="0" fontId="7" fillId="0" borderId="42" xfId="0" applyFont="1" applyFill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1" fillId="3" borderId="46" xfId="0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/>
    </xf>
    <xf numFmtId="0" fontId="5" fillId="3" borderId="50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14" fillId="0" borderId="0" xfId="0" applyFont="1" applyBorder="1"/>
    <xf numFmtId="0" fontId="7" fillId="0" borderId="61" xfId="0" applyFont="1" applyBorder="1" applyAlignment="1">
      <alignment vertical="center"/>
    </xf>
    <xf numFmtId="0" fontId="6" fillId="3" borderId="48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2" fillId="0" borderId="0" xfId="0" applyFont="1" applyBorder="1"/>
    <xf numFmtId="0" fontId="7" fillId="0" borderId="0" xfId="0" applyFont="1" applyFill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3" borderId="49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vertical="center"/>
    </xf>
    <xf numFmtId="0" fontId="7" fillId="0" borderId="73" xfId="0" applyFont="1" applyBorder="1" applyAlignment="1">
      <alignment horizontal="center" vertical="center"/>
    </xf>
    <xf numFmtId="0" fontId="20" fillId="0" borderId="66" xfId="0" applyNumberFormat="1" applyFont="1" applyFill="1" applyBorder="1" applyAlignment="1">
      <alignment horizontal="center"/>
    </xf>
    <xf numFmtId="0" fontId="13" fillId="0" borderId="80" xfId="0" applyNumberFormat="1" applyFont="1" applyFill="1" applyBorder="1"/>
    <xf numFmtId="0" fontId="13" fillId="0" borderId="26" xfId="0" applyNumberFormat="1" applyFont="1" applyFill="1" applyBorder="1" applyAlignment="1">
      <alignment vertical="center"/>
    </xf>
    <xf numFmtId="0" fontId="0" fillId="0" borderId="75" xfId="0" applyFont="1" applyBorder="1" applyAlignment="1">
      <alignment horizontal="center"/>
    </xf>
    <xf numFmtId="0" fontId="7" fillId="3" borderId="46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0" borderId="79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0" borderId="72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vertical="center" wrapText="1"/>
    </xf>
    <xf numFmtId="0" fontId="15" fillId="3" borderId="4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4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center" vertical="center"/>
    </xf>
    <xf numFmtId="0" fontId="7" fillId="51" borderId="68" xfId="0" applyFont="1" applyFill="1" applyBorder="1" applyAlignment="1">
      <alignment horizontal="center" vertical="center"/>
    </xf>
    <xf numFmtId="49" fontId="7" fillId="51" borderId="13" xfId="0" applyNumberFormat="1" applyFont="1" applyFill="1" applyBorder="1" applyAlignment="1">
      <alignment horizontal="left" vertical="center"/>
    </xf>
    <xf numFmtId="0" fontId="7" fillId="51" borderId="18" xfId="0" applyFont="1" applyFill="1" applyBorder="1" applyAlignment="1">
      <alignment vertical="center" wrapText="1"/>
    </xf>
    <xf numFmtId="0" fontId="7" fillId="51" borderId="27" xfId="0" applyFont="1" applyFill="1" applyBorder="1" applyAlignment="1">
      <alignment vertical="center"/>
    </xf>
    <xf numFmtId="0" fontId="7" fillId="51" borderId="22" xfId="0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3" borderId="114" xfId="0" applyFont="1" applyFill="1" applyBorder="1" applyAlignment="1">
      <alignment horizontal="center" vertical="center"/>
    </xf>
    <xf numFmtId="0" fontId="7" fillId="3" borderId="115" xfId="0" applyFont="1" applyFill="1" applyBorder="1" applyAlignment="1">
      <alignment horizontal="left" vertical="center"/>
    </xf>
    <xf numFmtId="49" fontId="7" fillId="0" borderId="54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121" xfId="0" applyFont="1" applyBorder="1" applyAlignment="1">
      <alignment horizontal="center" vertical="center"/>
    </xf>
    <xf numFmtId="49" fontId="7" fillId="0" borderId="122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 wrapText="1"/>
    </xf>
    <xf numFmtId="0" fontId="7" fillId="0" borderId="127" xfId="0" applyFont="1" applyBorder="1" applyAlignment="1">
      <alignment horizontal="center" vertical="center"/>
    </xf>
    <xf numFmtId="49" fontId="7" fillId="0" borderId="128" xfId="0" applyNumberFormat="1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 wrapText="1"/>
    </xf>
    <xf numFmtId="0" fontId="7" fillId="0" borderId="130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49" fontId="7" fillId="0" borderId="76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7" fillId="0" borderId="74" xfId="0" applyNumberFormat="1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82" xfId="0" applyFont="1" applyFill="1" applyBorder="1" applyAlignment="1">
      <alignment vertical="center" wrapText="1"/>
    </xf>
    <xf numFmtId="0" fontId="7" fillId="51" borderId="21" xfId="0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3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7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15" fillId="3" borderId="60" xfId="0" applyFont="1" applyFill="1" applyBorder="1" applyAlignment="1">
      <alignment vertical="center"/>
    </xf>
    <xf numFmtId="0" fontId="7" fillId="0" borderId="7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52" borderId="41" xfId="0" applyFont="1" applyFill="1" applyBorder="1" applyAlignment="1">
      <alignment vertical="center" wrapText="1"/>
    </xf>
    <xf numFmtId="0" fontId="6" fillId="52" borderId="41" xfId="0" applyFont="1" applyFill="1" applyBorder="1" applyAlignment="1">
      <alignment horizontal="center" vertical="center"/>
    </xf>
    <xf numFmtId="0" fontId="7" fillId="52" borderId="23" xfId="0" applyFont="1" applyFill="1" applyBorder="1" applyAlignment="1">
      <alignment vertical="center"/>
    </xf>
    <xf numFmtId="0" fontId="7" fillId="52" borderId="21" xfId="0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horizontal="left" vertical="center"/>
    </xf>
    <xf numFmtId="1" fontId="7" fillId="0" borderId="13" xfId="0" applyNumberFormat="1" applyFont="1" applyFill="1" applyBorder="1" applyAlignment="1">
      <alignment horizontal="left" vertical="center"/>
    </xf>
    <xf numFmtId="0" fontId="7" fillId="52" borderId="42" xfId="0" applyFont="1" applyFill="1" applyBorder="1" applyAlignment="1">
      <alignment horizontal="center" vertical="center"/>
    </xf>
    <xf numFmtId="0" fontId="7" fillId="0" borderId="79" xfId="0" applyFont="1" applyBorder="1" applyAlignment="1">
      <alignment vertical="center"/>
    </xf>
    <xf numFmtId="0" fontId="7" fillId="52" borderId="2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4" xfId="0" applyFont="1" applyBorder="1" applyAlignment="1">
      <alignment horizontal="left" vertical="center"/>
    </xf>
    <xf numFmtId="0" fontId="6" fillId="3" borderId="4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20" fillId="51" borderId="2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Fill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68" xfId="0" applyFont="1" applyFill="1" applyBorder="1" applyAlignment="1">
      <alignment horizontal="center" vertical="center"/>
    </xf>
    <xf numFmtId="0" fontId="20" fillId="0" borderId="76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7" fillId="51" borderId="2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0" borderId="76" xfId="0" applyNumberFormat="1" applyFont="1" applyFill="1" applyBorder="1" applyAlignment="1">
      <alignment horizontal="left" vertical="center"/>
    </xf>
    <xf numFmtId="0" fontId="13" fillId="0" borderId="26" xfId="0" applyNumberFormat="1" applyFont="1" applyFill="1" applyBorder="1" applyAlignment="1">
      <alignment horizontal="left" vertical="center"/>
    </xf>
    <xf numFmtId="0" fontId="13" fillId="0" borderId="7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5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 wrapText="1"/>
    </xf>
    <xf numFmtId="0" fontId="7" fillId="0" borderId="29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/>
    <xf numFmtId="0" fontId="14" fillId="0" borderId="0" xfId="0" applyFont="1" applyBorder="1"/>
    <xf numFmtId="0" fontId="4" fillId="0" borderId="0" xfId="0" applyFont="1" applyBorder="1"/>
    <xf numFmtId="0" fontId="7" fillId="0" borderId="70" xfId="0" applyFont="1" applyBorder="1" applyAlignment="1">
      <alignment horizontal="center" vertical="center"/>
    </xf>
    <xf numFmtId="0" fontId="21" fillId="0" borderId="0" xfId="0" applyFont="1" applyBorder="1"/>
    <xf numFmtId="0" fontId="4" fillId="0" borderId="0" xfId="0" applyFont="1"/>
    <xf numFmtId="0" fontId="16" fillId="0" borderId="13" xfId="0" applyFont="1" applyBorder="1"/>
    <xf numFmtId="0" fontId="16" fillId="0" borderId="138" xfId="0" applyFont="1" applyBorder="1"/>
    <xf numFmtId="0" fontId="6" fillId="0" borderId="139" xfId="0" applyFont="1" applyBorder="1"/>
    <xf numFmtId="0" fontId="14" fillId="0" borderId="0" xfId="0" applyFont="1"/>
    <xf numFmtId="0" fontId="16" fillId="0" borderId="1" xfId="0" applyFont="1" applyBorder="1"/>
    <xf numFmtId="0" fontId="17" fillId="0" borderId="1" xfId="0" applyFont="1" applyBorder="1"/>
    <xf numFmtId="0" fontId="43" fillId="0" borderId="0" xfId="0" applyFont="1" applyBorder="1" applyAlignment="1">
      <alignment horizontal="left"/>
    </xf>
    <xf numFmtId="0" fontId="0" fillId="0" borderId="0" xfId="0" applyFont="1" applyBorder="1"/>
    <xf numFmtId="0" fontId="5" fillId="0" borderId="142" xfId="0" applyFont="1" applyBorder="1" applyAlignment="1">
      <alignment vertical="center" wrapText="1"/>
    </xf>
    <xf numFmtId="0" fontId="5" fillId="0" borderId="141" xfId="0" applyFont="1" applyBorder="1" applyAlignment="1">
      <alignment vertical="center" wrapText="1"/>
    </xf>
    <xf numFmtId="0" fontId="6" fillId="0" borderId="144" xfId="0" applyFont="1" applyFill="1" applyBorder="1" applyAlignment="1">
      <alignment horizontal="center" vertical="center"/>
    </xf>
    <xf numFmtId="0" fontId="7" fillId="0" borderId="14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48" xfId="0" applyFont="1" applyFill="1" applyBorder="1" applyAlignment="1">
      <alignment vertical="center" wrapText="1"/>
    </xf>
    <xf numFmtId="0" fontId="7" fillId="0" borderId="63" xfId="0" applyFont="1" applyBorder="1" applyAlignment="1">
      <alignment horizontal="center" vertical="center"/>
    </xf>
    <xf numFmtId="49" fontId="7" fillId="0" borderId="104" xfId="0" applyNumberFormat="1" applyFont="1" applyBorder="1" applyAlignment="1">
      <alignment horizontal="left" vertical="center"/>
    </xf>
    <xf numFmtId="49" fontId="7" fillId="0" borderId="54" xfId="0" applyNumberFormat="1" applyFont="1" applyFill="1" applyBorder="1" applyAlignment="1">
      <alignment horizontal="left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16" fillId="0" borderId="37" xfId="0" applyFont="1" applyBorder="1"/>
    <xf numFmtId="0" fontId="7" fillId="0" borderId="82" xfId="0" applyFont="1" applyBorder="1" applyAlignment="1">
      <alignment horizontal="left" vertical="center" wrapText="1"/>
    </xf>
    <xf numFmtId="0" fontId="6" fillId="51" borderId="21" xfId="0" applyFont="1" applyFill="1" applyBorder="1" applyAlignment="1">
      <alignment horizontal="center" vertical="center"/>
    </xf>
    <xf numFmtId="0" fontId="7" fillId="0" borderId="10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13" fillId="0" borderId="26" xfId="0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left" vertical="center"/>
    </xf>
    <xf numFmtId="1" fontId="13" fillId="0" borderId="26" xfId="0" applyNumberFormat="1" applyFont="1" applyBorder="1" applyAlignment="1">
      <alignment horizontal="left" vertical="center"/>
    </xf>
    <xf numFmtId="49" fontId="13" fillId="0" borderId="26" xfId="0" applyNumberFormat="1" applyFont="1" applyFill="1" applyBorder="1" applyAlignment="1">
      <alignment horizontal="left" vertical="center"/>
    </xf>
    <xf numFmtId="0" fontId="7" fillId="0" borderId="31" xfId="0" applyFont="1" applyFill="1" applyBorder="1" applyAlignment="1">
      <alignment vertical="center"/>
    </xf>
    <xf numFmtId="0" fontId="7" fillId="0" borderId="69" xfId="0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49" xfId="0" applyFont="1" applyFill="1" applyBorder="1" applyAlignment="1">
      <alignment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7" fillId="3" borderId="99" xfId="0" applyFont="1" applyFill="1" applyBorder="1" applyAlignment="1">
      <alignment horizontal="center" vertical="center"/>
    </xf>
    <xf numFmtId="0" fontId="6" fillId="3" borderId="94" xfId="0" applyFont="1" applyFill="1" applyBorder="1" applyAlignment="1">
      <alignment vertical="center" wrapText="1"/>
    </xf>
    <xf numFmtId="0" fontId="7" fillId="3" borderId="151" xfId="0" applyFont="1" applyFill="1" applyBorder="1" applyAlignment="1">
      <alignment horizontal="center" vertical="center"/>
    </xf>
    <xf numFmtId="0" fontId="6" fillId="3" borderId="153" xfId="0" applyFont="1" applyFill="1" applyBorder="1" applyAlignment="1">
      <alignment horizontal="center" vertical="center"/>
    </xf>
    <xf numFmtId="0" fontId="7" fillId="3" borderId="99" xfId="0" applyFont="1" applyFill="1" applyBorder="1" applyAlignment="1">
      <alignment vertical="center"/>
    </xf>
    <xf numFmtId="0" fontId="7" fillId="3" borderId="75" xfId="0" applyFont="1" applyFill="1" applyBorder="1" applyAlignment="1">
      <alignment vertical="center"/>
    </xf>
    <xf numFmtId="0" fontId="7" fillId="3" borderId="152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5" fillId="3" borderId="153" xfId="0" applyFont="1" applyFill="1" applyBorder="1" applyAlignment="1">
      <alignment vertical="center"/>
    </xf>
    <xf numFmtId="0" fontId="20" fillId="0" borderId="32" xfId="0" applyNumberFormat="1" applyFont="1" applyFill="1" applyBorder="1" applyAlignment="1">
      <alignment horizontal="center" vertical="center"/>
    </xf>
    <xf numFmtId="0" fontId="13" fillId="0" borderId="143" xfId="0" applyNumberFormat="1" applyFont="1" applyFill="1" applyBorder="1" applyAlignment="1">
      <alignment horizontal="left" vertical="center"/>
    </xf>
    <xf numFmtId="0" fontId="11" fillId="3" borderId="50" xfId="0" applyFont="1" applyFill="1" applyBorder="1" applyAlignment="1">
      <alignment horizontal="right"/>
    </xf>
    <xf numFmtId="49" fontId="5" fillId="0" borderId="143" xfId="0" applyNumberFormat="1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7" fillId="51" borderId="13" xfId="0" applyFont="1" applyFill="1" applyBorder="1" applyAlignment="1">
      <alignment horizontal="left" vertical="center"/>
    </xf>
    <xf numFmtId="0" fontId="7" fillId="51" borderId="41" xfId="0" applyFont="1" applyFill="1" applyBorder="1" applyAlignment="1">
      <alignment vertical="center" wrapText="1"/>
    </xf>
    <xf numFmtId="0" fontId="7" fillId="51" borderId="42" xfId="0" applyFont="1" applyFill="1" applyBorder="1" applyAlignment="1">
      <alignment horizontal="center" vertical="center"/>
    </xf>
    <xf numFmtId="0" fontId="6" fillId="51" borderId="41" xfId="0" applyFont="1" applyFill="1" applyBorder="1" applyAlignment="1">
      <alignment horizontal="center" vertical="center"/>
    </xf>
    <xf numFmtId="0" fontId="5" fillId="51" borderId="0" xfId="0" applyFont="1" applyFill="1" applyAlignment="1">
      <alignment vertical="center"/>
    </xf>
    <xf numFmtId="0" fontId="7" fillId="51" borderId="70" xfId="0" applyFont="1" applyFill="1" applyBorder="1" applyAlignment="1">
      <alignment horizontal="center" vertical="center"/>
    </xf>
    <xf numFmtId="0" fontId="7" fillId="51" borderId="30" xfId="0" applyFont="1" applyFill="1" applyBorder="1" applyAlignment="1">
      <alignment vertical="center" wrapText="1"/>
    </xf>
    <xf numFmtId="0" fontId="6" fillId="51" borderId="32" xfId="0" applyFont="1" applyFill="1" applyBorder="1" applyAlignment="1">
      <alignment horizontal="center" vertical="center"/>
    </xf>
    <xf numFmtId="0" fontId="7" fillId="51" borderId="35" xfId="0" applyFont="1" applyFill="1" applyBorder="1" applyAlignment="1">
      <alignment vertical="center"/>
    </xf>
    <xf numFmtId="0" fontId="7" fillId="51" borderId="36" xfId="0" applyFont="1" applyFill="1" applyBorder="1" applyAlignment="1">
      <alignment vertical="center"/>
    </xf>
    <xf numFmtId="0" fontId="6" fillId="0" borderId="151" xfId="0" applyFont="1" applyBorder="1" applyAlignment="1">
      <alignment horizontal="center" vertical="center"/>
    </xf>
    <xf numFmtId="0" fontId="44" fillId="3" borderId="60" xfId="0" applyFont="1" applyFill="1" applyBorder="1" applyAlignment="1">
      <alignment vertical="center"/>
    </xf>
    <xf numFmtId="0" fontId="45" fillId="3" borderId="48" xfId="0" applyFont="1" applyFill="1" applyBorder="1" applyAlignment="1">
      <alignment vertical="center" wrapText="1"/>
    </xf>
    <xf numFmtId="0" fontId="45" fillId="3" borderId="94" xfId="0" applyFont="1" applyFill="1" applyBorder="1" applyAlignment="1">
      <alignment vertical="center" wrapText="1"/>
    </xf>
    <xf numFmtId="0" fontId="6" fillId="51" borderId="18" xfId="0" applyFont="1" applyFill="1" applyBorder="1" applyAlignment="1">
      <alignment vertical="center" wrapText="1"/>
    </xf>
    <xf numFmtId="0" fontId="7" fillId="51" borderId="84" xfId="0" applyFont="1" applyFill="1" applyBorder="1" applyAlignment="1">
      <alignment vertical="center" wrapText="1"/>
    </xf>
    <xf numFmtId="0" fontId="7" fillId="51" borderId="80" xfId="0" applyFont="1" applyFill="1" applyBorder="1" applyAlignment="1">
      <alignment vertical="center" wrapText="1"/>
    </xf>
    <xf numFmtId="0" fontId="7" fillId="51" borderId="26" xfId="0" applyFont="1" applyFill="1" applyBorder="1" applyAlignment="1">
      <alignment vertical="center" wrapText="1"/>
    </xf>
    <xf numFmtId="0" fontId="7" fillId="51" borderId="81" xfId="0" applyFont="1" applyFill="1" applyBorder="1" applyAlignment="1">
      <alignment vertical="center" wrapText="1"/>
    </xf>
    <xf numFmtId="0" fontId="7" fillId="51" borderId="14" xfId="0" applyFont="1" applyFill="1" applyBorder="1" applyAlignment="1">
      <alignment vertical="center" wrapText="1"/>
    </xf>
    <xf numFmtId="0" fontId="7" fillId="51" borderId="25" xfId="0" applyFont="1" applyFill="1" applyBorder="1" applyAlignment="1">
      <alignment vertical="center" wrapText="1"/>
    </xf>
    <xf numFmtId="0" fontId="7" fillId="0" borderId="92" xfId="0" applyFont="1" applyBorder="1" applyAlignment="1">
      <alignment horizontal="left" vertical="center"/>
    </xf>
    <xf numFmtId="0" fontId="47" fillId="0" borderId="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97" xfId="0" applyFont="1" applyBorder="1" applyAlignment="1">
      <alignment horizontal="center"/>
    </xf>
    <xf numFmtId="0" fontId="7" fillId="0" borderId="26" xfId="0" applyNumberFormat="1" applyFont="1" applyFill="1" applyBorder="1" applyAlignment="1">
      <alignment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143" xfId="0" applyFont="1" applyFill="1" applyBorder="1" applyAlignment="1">
      <alignment horizontal="center" vertical="center"/>
    </xf>
    <xf numFmtId="0" fontId="5" fillId="0" borderId="15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vertical="center" wrapText="1"/>
    </xf>
    <xf numFmtId="0" fontId="7" fillId="0" borderId="63" xfId="0" applyFont="1" applyBorder="1" applyAlignment="1">
      <alignment horizontal="center" vertical="center"/>
    </xf>
    <xf numFmtId="0" fontId="20" fillId="0" borderId="74" xfId="0" applyNumberFormat="1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right"/>
    </xf>
    <xf numFmtId="0" fontId="6" fillId="0" borderId="37" xfId="0" applyNumberFormat="1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51" borderId="29" xfId="0" applyFont="1" applyFill="1" applyBorder="1" applyAlignment="1">
      <alignment horizontal="left" vertical="center"/>
    </xf>
    <xf numFmtId="0" fontId="7" fillId="51" borderId="88" xfId="0" applyFont="1" applyFill="1" applyBorder="1" applyAlignment="1">
      <alignment vertical="center" wrapText="1"/>
    </xf>
    <xf numFmtId="0" fontId="7" fillId="51" borderId="3" xfId="0" applyFont="1" applyFill="1" applyBorder="1" applyAlignment="1">
      <alignment horizontal="center" vertical="center"/>
    </xf>
    <xf numFmtId="0" fontId="6" fillId="51" borderId="88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111" xfId="77" applyFont="1" applyFill="1" applyBorder="1" applyAlignment="1">
      <alignment horizontal="center" vertical="center"/>
    </xf>
    <xf numFmtId="0" fontId="7" fillId="52" borderId="27" xfId="0" applyFont="1" applyFill="1" applyBorder="1" applyAlignment="1">
      <alignment horizontal="center" vertical="center"/>
    </xf>
    <xf numFmtId="0" fontId="7" fillId="52" borderId="23" xfId="0" applyFont="1" applyFill="1" applyBorder="1" applyAlignment="1">
      <alignment horizontal="center" vertical="center"/>
    </xf>
    <xf numFmtId="0" fontId="7" fillId="52" borderId="24" xfId="0" applyFont="1" applyFill="1" applyBorder="1" applyAlignment="1">
      <alignment horizontal="center" vertical="center"/>
    </xf>
    <xf numFmtId="0" fontId="7" fillId="0" borderId="149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15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55" xfId="0" applyFont="1" applyFill="1" applyBorder="1" applyAlignment="1">
      <alignment horizontal="center" vertical="center"/>
    </xf>
    <xf numFmtId="0" fontId="7" fillId="0" borderId="156" xfId="0" applyFont="1" applyFill="1" applyBorder="1" applyAlignment="1">
      <alignment horizontal="center" vertical="center"/>
    </xf>
    <xf numFmtId="0" fontId="6" fillId="0" borderId="157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146" xfId="0" applyFont="1" applyFill="1" applyBorder="1" applyAlignment="1">
      <alignment horizontal="center" vertical="center"/>
    </xf>
    <xf numFmtId="0" fontId="7" fillId="0" borderId="147" xfId="0" applyFont="1" applyFill="1" applyBorder="1" applyAlignment="1">
      <alignment horizontal="center" vertical="center"/>
    </xf>
    <xf numFmtId="0" fontId="7" fillId="0" borderId="14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61" xfId="0" applyFont="1" applyFill="1" applyBorder="1" applyAlignment="1">
      <alignment horizontal="center" vertical="center"/>
    </xf>
    <xf numFmtId="0" fontId="7" fillId="51" borderId="19" xfId="0" applyFont="1" applyFill="1" applyBorder="1" applyAlignment="1">
      <alignment horizontal="center" vertical="center"/>
    </xf>
    <xf numFmtId="0" fontId="7" fillId="51" borderId="39" xfId="0" applyFont="1" applyFill="1" applyBorder="1" applyAlignment="1">
      <alignment horizontal="center" vertical="center"/>
    </xf>
    <xf numFmtId="0" fontId="7" fillId="51" borderId="40" xfId="0" applyFont="1" applyFill="1" applyBorder="1" applyAlignment="1">
      <alignment horizontal="center" vertical="center"/>
    </xf>
    <xf numFmtId="0" fontId="7" fillId="51" borderId="17" xfId="0" applyFont="1" applyFill="1" applyBorder="1" applyAlignment="1">
      <alignment horizontal="center" vertical="center"/>
    </xf>
    <xf numFmtId="0" fontId="7" fillId="51" borderId="23" xfId="0" applyFont="1" applyFill="1" applyBorder="1" applyAlignment="1">
      <alignment horizontal="center" vertical="center"/>
    </xf>
    <xf numFmtId="0" fontId="7" fillId="51" borderId="22" xfId="0" applyFont="1" applyFill="1" applyBorder="1" applyAlignment="1">
      <alignment horizontal="center" vertical="center"/>
    </xf>
    <xf numFmtId="0" fontId="7" fillId="51" borderId="24" xfId="0" applyFont="1" applyFill="1" applyBorder="1" applyAlignment="1">
      <alignment horizontal="center" vertical="center"/>
    </xf>
    <xf numFmtId="0" fontId="7" fillId="51" borderId="28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center" vertical="center"/>
    </xf>
    <xf numFmtId="0" fontId="6" fillId="0" borderId="120" xfId="0" applyFont="1" applyFill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5" fillId="4" borderId="130" xfId="0" applyFont="1" applyFill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13" fillId="0" borderId="66" xfId="0" applyNumberFormat="1" applyFont="1" applyFill="1" applyBorder="1"/>
    <xf numFmtId="49" fontId="5" fillId="0" borderId="74" xfId="0" applyNumberFormat="1" applyFont="1" applyBorder="1" applyAlignment="1">
      <alignment vertical="center"/>
    </xf>
    <xf numFmtId="0" fontId="20" fillId="0" borderId="37" xfId="0" applyNumberFormat="1" applyFont="1" applyFill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9" fontId="5" fillId="0" borderId="77" xfId="0" applyNumberFormat="1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49" fontId="5" fillId="0" borderId="58" xfId="0" applyNumberFormat="1" applyFont="1" applyBorder="1" applyAlignment="1">
      <alignment horizontal="left" vertical="center"/>
    </xf>
    <xf numFmtId="0" fontId="7" fillId="0" borderId="87" xfId="0" applyFont="1" applyFill="1" applyBorder="1" applyAlignment="1">
      <alignment vertical="center" wrapText="1"/>
    </xf>
    <xf numFmtId="0" fontId="0" fillId="0" borderId="66" xfId="0" applyNumberFormat="1" applyFont="1" applyBorder="1"/>
    <xf numFmtId="0" fontId="0" fillId="0" borderId="66" xfId="0" applyNumberFormat="1" applyFont="1" applyBorder="1" applyAlignment="1">
      <alignment horizontal="center"/>
    </xf>
    <xf numFmtId="0" fontId="0" fillId="0" borderId="80" xfId="0" applyNumberFormat="1" applyFont="1" applyBorder="1"/>
    <xf numFmtId="49" fontId="7" fillId="0" borderId="76" xfId="0" applyNumberFormat="1" applyFont="1" applyFill="1" applyBorder="1" applyAlignment="1">
      <alignment horizontal="center" vertical="center"/>
    </xf>
    <xf numFmtId="49" fontId="7" fillId="0" borderId="76" xfId="0" applyNumberFormat="1" applyFont="1" applyFill="1" applyBorder="1" applyAlignment="1">
      <alignment horizontal="left" vertical="center"/>
    </xf>
    <xf numFmtId="0" fontId="7" fillId="0" borderId="76" xfId="0" applyNumberFormat="1" applyFont="1" applyFill="1" applyBorder="1" applyAlignment="1">
      <alignment horizontal="center" vertical="center"/>
    </xf>
    <xf numFmtId="0" fontId="0" fillId="0" borderId="26" xfId="0" applyNumberFormat="1" applyFont="1" applyBorder="1"/>
    <xf numFmtId="0" fontId="7" fillId="0" borderId="76" xfId="0" applyNumberFormat="1" applyFont="1" applyFill="1" applyBorder="1" applyAlignment="1">
      <alignment horizontal="left" vertical="center"/>
    </xf>
    <xf numFmtId="49" fontId="7" fillId="0" borderId="76" xfId="0" applyNumberFormat="1" applyFont="1" applyBorder="1" applyAlignment="1">
      <alignment horizontal="center" vertical="center"/>
    </xf>
    <xf numFmtId="49" fontId="7" fillId="0" borderId="76" xfId="0" applyNumberFormat="1" applyFont="1" applyBorder="1" applyAlignment="1">
      <alignment vertical="center"/>
    </xf>
    <xf numFmtId="0" fontId="7" fillId="0" borderId="76" xfId="0" applyNumberFormat="1" applyFont="1" applyBorder="1" applyAlignment="1">
      <alignment horizontal="center" vertical="center"/>
    </xf>
    <xf numFmtId="0" fontId="7" fillId="0" borderId="76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/>
    </xf>
    <xf numFmtId="0" fontId="0" fillId="0" borderId="26" xfId="0" applyNumberFormat="1" applyFont="1" applyBorder="1" applyAlignment="1">
      <alignment horizontal="right"/>
    </xf>
    <xf numFmtId="0" fontId="7" fillId="0" borderId="26" xfId="0" applyNumberFormat="1" applyFont="1" applyFill="1" applyBorder="1" applyAlignment="1">
      <alignment horizontal="right"/>
    </xf>
    <xf numFmtId="0" fontId="0" fillId="3" borderId="45" xfId="0" applyFont="1" applyFill="1" applyBorder="1"/>
    <xf numFmtId="0" fontId="0" fillId="3" borderId="45" xfId="0" applyFont="1" applyFill="1" applyBorder="1" applyAlignment="1">
      <alignment horizontal="center"/>
    </xf>
    <xf numFmtId="0" fontId="0" fillId="3" borderId="50" xfId="0" applyFont="1" applyFill="1" applyBorder="1"/>
    <xf numFmtId="0" fontId="7" fillId="0" borderId="37" xfId="0" applyNumberFormat="1" applyFont="1" applyFill="1" applyBorder="1" applyAlignment="1">
      <alignment horizontal="center" vertical="center"/>
    </xf>
    <xf numFmtId="0" fontId="7" fillId="0" borderId="82" xfId="0" applyNumberFormat="1" applyFont="1" applyFill="1" applyBorder="1" applyAlignment="1">
      <alignment horizontal="right"/>
    </xf>
    <xf numFmtId="0" fontId="0" fillId="0" borderId="78" xfId="0" applyNumberFormat="1" applyFont="1" applyFill="1" applyBorder="1" applyAlignment="1">
      <alignment horizontal="center"/>
    </xf>
    <xf numFmtId="0" fontId="0" fillId="0" borderId="80" xfId="0" applyNumberFormat="1" applyFont="1" applyFill="1" applyBorder="1" applyAlignment="1">
      <alignment horizontal="right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/>
    <xf numFmtId="0" fontId="0" fillId="0" borderId="52" xfId="0" applyNumberFormat="1" applyFont="1" applyFill="1" applyBorder="1" applyAlignment="1">
      <alignment horizontal="center"/>
    </xf>
    <xf numFmtId="0" fontId="0" fillId="0" borderId="26" xfId="0" applyNumberFormat="1" applyFont="1" applyFill="1" applyBorder="1"/>
    <xf numFmtId="0" fontId="7" fillId="0" borderId="52" xfId="0" applyNumberFormat="1" applyFont="1" applyFill="1" applyBorder="1" applyAlignment="1">
      <alignment horizontal="center"/>
    </xf>
    <xf numFmtId="0" fontId="0" fillId="0" borderId="52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49" fontId="7" fillId="0" borderId="160" xfId="0" applyNumberFormat="1" applyFont="1" applyBorder="1"/>
    <xf numFmtId="0" fontId="41" fillId="0" borderId="53" xfId="0" applyFont="1" applyBorder="1" applyAlignment="1">
      <alignment horizontal="center"/>
    </xf>
    <xf numFmtId="0" fontId="0" fillId="0" borderId="143" xfId="0" applyFont="1" applyBorder="1"/>
    <xf numFmtId="49" fontId="7" fillId="0" borderId="18" xfId="0" applyNumberFormat="1" applyFont="1" applyBorder="1" applyAlignment="1">
      <alignment vertical="center"/>
    </xf>
    <xf numFmtId="49" fontId="7" fillId="0" borderId="52" xfId="0" applyNumberFormat="1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7" fillId="0" borderId="84" xfId="0" applyFont="1" applyBorder="1"/>
    <xf numFmtId="0" fontId="7" fillId="0" borderId="25" xfId="0" applyFont="1" applyBorder="1"/>
    <xf numFmtId="0" fontId="6" fillId="0" borderId="12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7" fillId="51" borderId="12" xfId="0" applyFont="1" applyFill="1" applyBorder="1" applyAlignment="1">
      <alignment horizontal="center" vertical="center"/>
    </xf>
    <xf numFmtId="49" fontId="5" fillId="51" borderId="0" xfId="0" applyNumberFormat="1" applyFont="1" applyFill="1" applyBorder="1" applyAlignment="1">
      <alignment vertical="center"/>
    </xf>
    <xf numFmtId="0" fontId="5" fillId="51" borderId="0" xfId="0" applyFont="1" applyFill="1" applyBorder="1" applyAlignment="1">
      <alignment horizontal="center" vertical="center"/>
    </xf>
    <xf numFmtId="0" fontId="7" fillId="3" borderId="162" xfId="0" applyFont="1" applyFill="1" applyBorder="1" applyAlignment="1">
      <alignment horizontal="left" vertical="center"/>
    </xf>
    <xf numFmtId="0" fontId="48" fillId="0" borderId="97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48" fillId="0" borderId="95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left" vertical="center"/>
    </xf>
    <xf numFmtId="0" fontId="7" fillId="0" borderId="52" xfId="0" applyNumberFormat="1" applyFont="1" applyFill="1" applyBorder="1" applyAlignment="1">
      <alignment horizontal="left"/>
    </xf>
    <xf numFmtId="1" fontId="7" fillId="0" borderId="18" xfId="0" applyNumberFormat="1" applyFont="1" applyFill="1" applyBorder="1" applyAlignment="1">
      <alignment horizontal="left"/>
    </xf>
    <xf numFmtId="0" fontId="7" fillId="0" borderId="52" xfId="0" applyNumberFormat="1" applyFont="1" applyFill="1" applyBorder="1" applyAlignment="1">
      <alignment horizontal="left" vertical="center"/>
    </xf>
    <xf numFmtId="0" fontId="7" fillId="0" borderId="18" xfId="0" applyNumberFormat="1" applyFont="1" applyFill="1" applyBorder="1" applyAlignment="1">
      <alignment horizontal="left" vertical="center"/>
    </xf>
    <xf numFmtId="1" fontId="7" fillId="0" borderId="21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1" fontId="7" fillId="0" borderId="18" xfId="0" applyNumberFormat="1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center" vertical="center"/>
    </xf>
    <xf numFmtId="1" fontId="7" fillId="0" borderId="52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9" fillId="3" borderId="91" xfId="0" applyFont="1" applyFill="1" applyBorder="1"/>
    <xf numFmtId="0" fontId="51" fillId="3" borderId="2" xfId="0" applyFont="1" applyFill="1" applyBorder="1"/>
    <xf numFmtId="0" fontId="51" fillId="3" borderId="65" xfId="0" applyFont="1" applyFill="1" applyBorder="1"/>
    <xf numFmtId="0" fontId="48" fillId="53" borderId="9" xfId="0" applyFont="1" applyFill="1" applyBorder="1" applyAlignment="1">
      <alignment horizontal="center" vertical="center"/>
    </xf>
    <xf numFmtId="0" fontId="48" fillId="53" borderId="10" xfId="0" applyFont="1" applyFill="1" applyBorder="1" applyAlignment="1">
      <alignment horizontal="center" vertical="center"/>
    </xf>
    <xf numFmtId="0" fontId="48" fillId="53" borderId="11" xfId="0" applyFont="1" applyFill="1" applyBorder="1" applyAlignment="1">
      <alignment horizontal="center" vertical="center"/>
    </xf>
    <xf numFmtId="0" fontId="47" fillId="0" borderId="153" xfId="0" applyFont="1" applyBorder="1" applyAlignment="1">
      <alignment horizontal="center"/>
    </xf>
    <xf numFmtId="0" fontId="20" fillId="0" borderId="73" xfId="0" applyNumberFormat="1" applyFont="1" applyFill="1" applyBorder="1" applyAlignment="1">
      <alignment horizontal="center" vertical="center"/>
    </xf>
    <xf numFmtId="49" fontId="13" fillId="0" borderId="55" xfId="0" applyNumberFormat="1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5" fillId="3" borderId="67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51" borderId="163" xfId="0" applyFont="1" applyFill="1" applyBorder="1" applyAlignment="1">
      <alignment horizontal="center" vertical="center"/>
    </xf>
    <xf numFmtId="0" fontId="6" fillId="51" borderId="164" xfId="0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18" xfId="0" applyFont="1" applyFill="1" applyBorder="1" applyAlignment="1">
      <alignment vertical="center" wrapText="1"/>
    </xf>
    <xf numFmtId="0" fontId="47" fillId="0" borderId="75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center" vertical="center"/>
    </xf>
    <xf numFmtId="0" fontId="47" fillId="0" borderId="97" xfId="0" applyFont="1" applyFill="1" applyBorder="1" applyAlignment="1">
      <alignment horizontal="center"/>
    </xf>
    <xf numFmtId="49" fontId="13" fillId="0" borderId="52" xfId="0" applyNumberFormat="1" applyFont="1" applyFill="1" applyBorder="1" applyAlignment="1">
      <alignment horizontal="left" vertical="center"/>
    </xf>
    <xf numFmtId="1" fontId="13" fillId="0" borderId="52" xfId="0" applyNumberFormat="1" applyFont="1" applyFill="1" applyBorder="1" applyAlignment="1">
      <alignment horizontal="left" vertical="center"/>
    </xf>
    <xf numFmtId="0" fontId="7" fillId="53" borderId="48" xfId="0" applyFont="1" applyFill="1" applyBorder="1" applyAlignment="1">
      <alignment horizontal="center" vertical="center"/>
    </xf>
    <xf numFmtId="0" fontId="7" fillId="53" borderId="4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5" fillId="53" borderId="46" xfId="0" applyFont="1" applyFill="1" applyBorder="1" applyAlignment="1">
      <alignment vertical="center"/>
    </xf>
    <xf numFmtId="0" fontId="5" fillId="53" borderId="75" xfId="0" applyFont="1" applyFill="1" applyBorder="1" applyAlignment="1">
      <alignment vertical="center"/>
    </xf>
    <xf numFmtId="1" fontId="7" fillId="0" borderId="29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1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142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/>
    </xf>
    <xf numFmtId="0" fontId="16" fillId="0" borderId="7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53" borderId="67" xfId="0" applyFont="1" applyFill="1" applyBorder="1" applyAlignment="1">
      <alignment horizontal="center" vertical="center"/>
    </xf>
    <xf numFmtId="0" fontId="7" fillId="53" borderId="45" xfId="0" applyFont="1" applyFill="1" applyBorder="1" applyAlignment="1">
      <alignment horizontal="center" vertical="center"/>
    </xf>
    <xf numFmtId="0" fontId="6" fillId="51" borderId="24" xfId="0" applyFont="1" applyFill="1" applyBorder="1" applyAlignment="1">
      <alignment horizontal="center" vertical="center"/>
    </xf>
    <xf numFmtId="0" fontId="7" fillId="51" borderId="33" xfId="0" applyFont="1" applyFill="1" applyBorder="1" applyAlignment="1">
      <alignment horizontal="center" vertical="center"/>
    </xf>
    <xf numFmtId="0" fontId="6" fillId="51" borderId="34" xfId="0" applyFont="1" applyFill="1" applyBorder="1" applyAlignment="1">
      <alignment horizontal="center" vertical="center"/>
    </xf>
    <xf numFmtId="0" fontId="7" fillId="51" borderId="35" xfId="0" applyFont="1" applyFill="1" applyBorder="1" applyAlignment="1">
      <alignment horizontal="center" vertical="center"/>
    </xf>
    <xf numFmtId="0" fontId="7" fillId="51" borderId="36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52" borderId="28" xfId="0" applyFont="1" applyFill="1" applyBorder="1" applyAlignment="1">
      <alignment horizontal="center" vertical="center"/>
    </xf>
    <xf numFmtId="0" fontId="6" fillId="52" borderId="24" xfId="0" applyFont="1" applyFill="1" applyBorder="1" applyAlignment="1">
      <alignment horizontal="center" vertical="center"/>
    </xf>
    <xf numFmtId="0" fontId="7" fillId="52" borderId="21" xfId="0" applyFont="1" applyFill="1" applyBorder="1" applyAlignment="1">
      <alignment horizontal="center" vertical="center"/>
    </xf>
    <xf numFmtId="0" fontId="48" fillId="0" borderId="91" xfId="0" applyFont="1" applyBorder="1" applyAlignment="1">
      <alignment horizontal="center" vertical="center" wrapText="1"/>
    </xf>
    <xf numFmtId="0" fontId="48" fillId="0" borderId="92" xfId="0" applyFont="1" applyBorder="1" applyAlignment="1">
      <alignment horizontal="center" vertical="center" wrapText="1"/>
    </xf>
    <xf numFmtId="0" fontId="50" fillId="0" borderId="95" xfId="0" applyFont="1" applyBorder="1" applyAlignment="1">
      <alignment horizontal="center" vertical="center"/>
    </xf>
    <xf numFmtId="0" fontId="50" fillId="0" borderId="96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0" fontId="48" fillId="0" borderId="99" xfId="0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135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48" fillId="0" borderId="95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8" fillId="0" borderId="158" xfId="0" applyFont="1" applyBorder="1" applyAlignment="1">
      <alignment horizontal="center" vertical="center" wrapText="1"/>
    </xf>
    <xf numFmtId="0" fontId="48" fillId="0" borderId="159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48" fillId="0" borderId="97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49" fontId="7" fillId="3" borderId="48" xfId="0" applyNumberFormat="1" applyFont="1" applyFill="1" applyBorder="1" applyAlignment="1">
      <alignment horizontal="left" vertical="center"/>
    </xf>
    <xf numFmtId="0" fontId="15" fillId="3" borderId="47" xfId="0" applyFont="1" applyFill="1" applyBorder="1" applyAlignment="1">
      <alignment vertical="center"/>
    </xf>
    <xf numFmtId="49" fontId="48" fillId="0" borderId="100" xfId="0" applyNumberFormat="1" applyFont="1" applyBorder="1" applyAlignment="1">
      <alignment horizontal="center" vertical="center"/>
    </xf>
    <xf numFmtId="49" fontId="48" fillId="0" borderId="10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3" borderId="48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vertical="center" wrapText="1"/>
    </xf>
    <xf numFmtId="0" fontId="7" fillId="3" borderId="136" xfId="0" applyFont="1" applyFill="1" applyBorder="1" applyAlignment="1">
      <alignment horizontal="center" vertical="center"/>
    </xf>
    <xf numFmtId="0" fontId="7" fillId="3" borderId="137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7" fillId="0" borderId="0" xfId="0" applyFont="1" applyBorder="1" applyAlignment="1">
      <alignment horizontal="right" vertical="center"/>
    </xf>
    <xf numFmtId="0" fontId="7" fillId="0" borderId="63" xfId="0" applyFont="1" applyBorder="1" applyAlignment="1">
      <alignment horizontal="center" vertical="center"/>
    </xf>
    <xf numFmtId="0" fontId="0" fillId="0" borderId="64" xfId="0" applyBorder="1"/>
    <xf numFmtId="0" fontId="46" fillId="0" borderId="0" xfId="0" applyFont="1" applyFill="1" applyBorder="1" applyAlignment="1">
      <alignment horizontal="center"/>
    </xf>
    <xf numFmtId="49" fontId="9" fillId="3" borderId="48" xfId="0" applyNumberFormat="1" applyFont="1" applyFill="1" applyBorder="1" applyAlignment="1">
      <alignment horizontal="left" vertical="center"/>
    </xf>
    <xf numFmtId="49" fontId="7" fillId="3" borderId="47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3" borderId="67" xfId="0" applyFont="1" applyFill="1" applyBorder="1" applyAlignment="1">
      <alignment vertical="center" wrapText="1"/>
    </xf>
    <xf numFmtId="0" fontId="15" fillId="0" borderId="47" xfId="0" applyFont="1" applyBorder="1" applyAlignment="1">
      <alignment vertical="center"/>
    </xf>
    <xf numFmtId="0" fontId="40" fillId="0" borderId="20" xfId="0" applyFont="1" applyFill="1" applyBorder="1" applyAlignment="1">
      <alignment horizontal="left" vertical="center" wrapText="1"/>
    </xf>
    <xf numFmtId="0" fontId="40" fillId="0" borderId="18" xfId="0" applyFont="1" applyFill="1" applyBorder="1" applyAlignment="1">
      <alignment horizontal="left" vertical="center" wrapText="1"/>
    </xf>
    <xf numFmtId="1" fontId="41" fillId="52" borderId="20" xfId="107" applyNumberFormat="1" applyFont="1" applyFill="1" applyBorder="1" applyAlignment="1">
      <alignment horizontal="left" vertical="center"/>
    </xf>
    <xf numFmtId="0" fontId="42" fillId="52" borderId="18" xfId="107" applyFont="1" applyFill="1" applyBorder="1" applyAlignment="1">
      <alignment vertical="center"/>
    </xf>
    <xf numFmtId="0" fontId="6" fillId="3" borderId="151" xfId="0" applyFont="1" applyFill="1" applyBorder="1" applyAlignment="1">
      <alignment vertical="center" wrapText="1"/>
    </xf>
    <xf numFmtId="0" fontId="15" fillId="0" borderId="152" xfId="0" applyFont="1" applyBorder="1" applyAlignment="1">
      <alignment vertical="center"/>
    </xf>
    <xf numFmtId="0" fontId="6" fillId="3" borderId="49" xfId="0" applyFont="1" applyFill="1" applyBorder="1" applyAlignment="1">
      <alignment vertical="center" wrapText="1"/>
    </xf>
    <xf numFmtId="0" fontId="4" fillId="0" borderId="46" xfId="0" applyFont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0" fontId="48" fillId="0" borderId="97" xfId="0" applyFont="1" applyFill="1" applyBorder="1" applyAlignment="1">
      <alignment horizontal="center" vertical="center"/>
    </xf>
    <xf numFmtId="0" fontId="48" fillId="0" borderId="98" xfId="0" applyFont="1" applyFill="1" applyBorder="1" applyAlignment="1">
      <alignment horizontal="center" vertical="center"/>
    </xf>
    <xf numFmtId="0" fontId="6" fillId="53" borderId="60" xfId="0" applyFont="1" applyFill="1" applyBorder="1" applyAlignment="1">
      <alignment vertical="center" wrapText="1"/>
    </xf>
    <xf numFmtId="0" fontId="15" fillId="53" borderId="103" xfId="0" applyFont="1" applyFill="1" applyBorder="1" applyAlignment="1">
      <alignment vertical="center"/>
    </xf>
    <xf numFmtId="0" fontId="8" fillId="0" borderId="0" xfId="0" applyFont="1" applyAlignment="1">
      <alignment vertical="center"/>
    </xf>
  </cellXfs>
  <cellStyles count="361">
    <cellStyle name="Accent1" xfId="1"/>
    <cellStyle name="Accent1 - 20%" xfId="2"/>
    <cellStyle name="Accent1 - 20% 2" xfId="65"/>
    <cellStyle name="Accent1 - 20% 2 2" xfId="138"/>
    <cellStyle name="Accent1 - 20% 2 2 2" xfId="291"/>
    <cellStyle name="Accent1 - 20% 2 3" xfId="220"/>
    <cellStyle name="Accent1 - 20% 3" xfId="115"/>
    <cellStyle name="Accent1 - 20% 3 2" xfId="268"/>
    <cellStyle name="Accent1 - 20% 4" xfId="208"/>
    <cellStyle name="Accent1 - 40%" xfId="3"/>
    <cellStyle name="Accent1 - 40% 2" xfId="66"/>
    <cellStyle name="Accent1 - 40% 2 2" xfId="139"/>
    <cellStyle name="Accent1 - 40% 2 2 2" xfId="292"/>
    <cellStyle name="Accent1 - 40% 2 3" xfId="221"/>
    <cellStyle name="Accent1 - 40% 3" xfId="116"/>
    <cellStyle name="Accent1 - 40% 3 2" xfId="269"/>
    <cellStyle name="Accent1 - 40% 4" xfId="209"/>
    <cellStyle name="Accent1 - 60%" xfId="4"/>
    <cellStyle name="Accent1 2" xfId="87" hidden="1"/>
    <cellStyle name="Accent1 2" xfId="101" hidden="1"/>
    <cellStyle name="Accent1 2" xfId="109" hidden="1"/>
    <cellStyle name="Accent1 2" xfId="159" hidden="1"/>
    <cellStyle name="Accent1 2" xfId="172" hidden="1"/>
    <cellStyle name="Accent1 2" xfId="180" hidden="1"/>
    <cellStyle name="Accent1 2" xfId="132" hidden="1"/>
    <cellStyle name="Accent1 2" xfId="195" hidden="1"/>
    <cellStyle name="Accent1 2" xfId="202" hidden="1"/>
    <cellStyle name="Accent1 2" xfId="241" hidden="1"/>
    <cellStyle name="Accent1 2" xfId="254" hidden="1"/>
    <cellStyle name="Accent1 2" xfId="262" hidden="1"/>
    <cellStyle name="Accent1 2" xfId="312" hidden="1"/>
    <cellStyle name="Accent1 2" xfId="325" hidden="1"/>
    <cellStyle name="Accent1 2" xfId="333" hidden="1"/>
    <cellStyle name="Accent1 2" xfId="285" hidden="1"/>
    <cellStyle name="Accent1 2" xfId="348" hidden="1"/>
    <cellStyle name="Accent1 2" xfId="355" hidden="1"/>
    <cellStyle name="Accent2" xfId="5"/>
    <cellStyle name="Accent2 - 20%" xfId="6"/>
    <cellStyle name="Accent2 - 20% 2" xfId="67"/>
    <cellStyle name="Accent2 - 20% 2 2" xfId="140"/>
    <cellStyle name="Accent2 - 20% 2 2 2" xfId="293"/>
    <cellStyle name="Accent2 - 20% 2 3" xfId="222"/>
    <cellStyle name="Accent2 - 20% 3" xfId="117"/>
    <cellStyle name="Accent2 - 20% 3 2" xfId="270"/>
    <cellStyle name="Accent2 - 20% 4" xfId="210"/>
    <cellStyle name="Accent2 - 40%" xfId="7"/>
    <cellStyle name="Accent2 - 40% 2" xfId="68"/>
    <cellStyle name="Accent2 - 40% 2 2" xfId="141"/>
    <cellStyle name="Accent2 - 40% 2 2 2" xfId="294"/>
    <cellStyle name="Accent2 - 40% 2 3" xfId="223"/>
    <cellStyle name="Accent2 - 40% 3" xfId="118"/>
    <cellStyle name="Accent2 - 40% 3 2" xfId="271"/>
    <cellStyle name="Accent2 - 40% 4" xfId="211"/>
    <cellStyle name="Accent2 - 60%" xfId="8"/>
    <cellStyle name="Accent2 2" xfId="88" hidden="1"/>
    <cellStyle name="Accent2 2" xfId="102" hidden="1"/>
    <cellStyle name="Accent2 2" xfId="110" hidden="1"/>
    <cellStyle name="Accent2 2" xfId="160" hidden="1"/>
    <cellStyle name="Accent2 2" xfId="173" hidden="1"/>
    <cellStyle name="Accent2 2" xfId="181" hidden="1"/>
    <cellStyle name="Accent2 2" xfId="133" hidden="1"/>
    <cellStyle name="Accent2 2" xfId="196" hidden="1"/>
    <cellStyle name="Accent2 2" xfId="203" hidden="1"/>
    <cellStyle name="Accent2 2" xfId="242" hidden="1"/>
    <cellStyle name="Accent2 2" xfId="255" hidden="1"/>
    <cellStyle name="Accent2 2" xfId="263" hidden="1"/>
    <cellStyle name="Accent2 2" xfId="313" hidden="1"/>
    <cellStyle name="Accent2 2" xfId="326" hidden="1"/>
    <cellStyle name="Accent2 2" xfId="334" hidden="1"/>
    <cellStyle name="Accent2 2" xfId="286" hidden="1"/>
    <cellStyle name="Accent2 2" xfId="349" hidden="1"/>
    <cellStyle name="Accent2 2" xfId="356" hidden="1"/>
    <cellStyle name="Accent3" xfId="9"/>
    <cellStyle name="Accent3 - 20%" xfId="10"/>
    <cellStyle name="Accent3 - 20% 2" xfId="69"/>
    <cellStyle name="Accent3 - 20% 2 2" xfId="142"/>
    <cellStyle name="Accent3 - 20% 2 2 2" xfId="295"/>
    <cellStyle name="Accent3 - 20% 2 3" xfId="224"/>
    <cellStyle name="Accent3 - 20% 3" xfId="119"/>
    <cellStyle name="Accent3 - 20% 3 2" xfId="272"/>
    <cellStyle name="Accent3 - 20% 4" xfId="212"/>
    <cellStyle name="Accent3 - 40%" xfId="11"/>
    <cellStyle name="Accent3 - 40% 2" xfId="95"/>
    <cellStyle name="Accent3 - 40% 2 2" xfId="166"/>
    <cellStyle name="Accent3 - 40% 2 2 2" xfId="319"/>
    <cellStyle name="Accent3 - 40% 2 3" xfId="248"/>
    <cellStyle name="Accent3 - 40% 3" xfId="70"/>
    <cellStyle name="Accent3 - 40% 3 2" xfId="143"/>
    <cellStyle name="Accent3 - 40% 3 2 2" xfId="296"/>
    <cellStyle name="Accent3 - 40% 3 3" xfId="225"/>
    <cellStyle name="Accent3 - 40% 4" xfId="120"/>
    <cellStyle name="Accent3 - 40% 4 2" xfId="273"/>
    <cellStyle name="Accent3 - 40% 5" xfId="213"/>
    <cellStyle name="Accent3 - 60%" xfId="12"/>
    <cellStyle name="Accent3 2" xfId="89" hidden="1"/>
    <cellStyle name="Accent3 2" xfId="103" hidden="1"/>
    <cellStyle name="Accent3 2" xfId="111" hidden="1"/>
    <cellStyle name="Accent3 2" xfId="161" hidden="1"/>
    <cellStyle name="Accent3 2" xfId="174" hidden="1"/>
    <cellStyle name="Accent3 2" xfId="182" hidden="1"/>
    <cellStyle name="Accent3 2" xfId="134" hidden="1"/>
    <cellStyle name="Accent3 2" xfId="197" hidden="1"/>
    <cellStyle name="Accent3 2" xfId="204" hidden="1"/>
    <cellStyle name="Accent3 2" xfId="243" hidden="1"/>
    <cellStyle name="Accent3 2" xfId="256" hidden="1"/>
    <cellStyle name="Accent3 2" xfId="264" hidden="1"/>
    <cellStyle name="Accent3 2" xfId="314" hidden="1"/>
    <cellStyle name="Accent3 2" xfId="327" hidden="1"/>
    <cellStyle name="Accent3 2" xfId="335" hidden="1"/>
    <cellStyle name="Accent3 2" xfId="287" hidden="1"/>
    <cellStyle name="Accent3 2" xfId="350" hidden="1"/>
    <cellStyle name="Accent3 2" xfId="357" hidden="1"/>
    <cellStyle name="Accent4" xfId="13"/>
    <cellStyle name="Accent4 - 20%" xfId="14"/>
    <cellStyle name="Accent4 - 20% 2" xfId="71"/>
    <cellStyle name="Accent4 - 20% 2 2" xfId="144"/>
    <cellStyle name="Accent4 - 20% 2 2 2" xfId="297"/>
    <cellStyle name="Accent4 - 20% 2 3" xfId="226"/>
    <cellStyle name="Accent4 - 20% 3" xfId="121"/>
    <cellStyle name="Accent4 - 20% 3 2" xfId="274"/>
    <cellStyle name="Accent4 - 20% 4" xfId="214"/>
    <cellStyle name="Accent4 - 40%" xfId="15"/>
    <cellStyle name="Accent4 - 40% 2" xfId="72"/>
    <cellStyle name="Accent4 - 40% 2 2" xfId="145"/>
    <cellStyle name="Accent4 - 40% 2 2 2" xfId="298"/>
    <cellStyle name="Accent4 - 40% 2 3" xfId="227"/>
    <cellStyle name="Accent4 - 40% 3" xfId="122"/>
    <cellStyle name="Accent4 - 40% 3 2" xfId="275"/>
    <cellStyle name="Accent4 - 40% 4" xfId="215"/>
    <cellStyle name="Accent4 - 60%" xfId="16"/>
    <cellStyle name="Accent4 2" xfId="90" hidden="1"/>
    <cellStyle name="Accent4 2" xfId="104" hidden="1"/>
    <cellStyle name="Accent4 2" xfId="112" hidden="1"/>
    <cellStyle name="Accent4 2" xfId="162" hidden="1"/>
    <cellStyle name="Accent4 2" xfId="175" hidden="1"/>
    <cellStyle name="Accent4 2" xfId="183" hidden="1"/>
    <cellStyle name="Accent4 2" xfId="135" hidden="1"/>
    <cellStyle name="Accent4 2" xfId="198" hidden="1"/>
    <cellStyle name="Accent4 2" xfId="205" hidden="1"/>
    <cellStyle name="Accent4 2" xfId="244" hidden="1"/>
    <cellStyle name="Accent4 2" xfId="257" hidden="1"/>
    <cellStyle name="Accent4 2" xfId="265" hidden="1"/>
    <cellStyle name="Accent4 2" xfId="315" hidden="1"/>
    <cellStyle name="Accent4 2" xfId="328" hidden="1"/>
    <cellStyle name="Accent4 2" xfId="336" hidden="1"/>
    <cellStyle name="Accent4 2" xfId="288" hidden="1"/>
    <cellStyle name="Accent4 2" xfId="351" hidden="1"/>
    <cellStyle name="Accent4 2" xfId="358" hidden="1"/>
    <cellStyle name="Accent5" xfId="17"/>
    <cellStyle name="Accent5 - 20%" xfId="18"/>
    <cellStyle name="Accent5 - 20% 2" xfId="73"/>
    <cellStyle name="Accent5 - 20% 2 2" xfId="146"/>
    <cellStyle name="Accent5 - 20% 2 2 2" xfId="299"/>
    <cellStyle name="Accent5 - 20% 2 3" xfId="228"/>
    <cellStyle name="Accent5 - 20% 3" xfId="123"/>
    <cellStyle name="Accent5 - 20% 3 2" xfId="276"/>
    <cellStyle name="Accent5 - 20% 4" xfId="216"/>
    <cellStyle name="Accent5 - 40%" xfId="19"/>
    <cellStyle name="Accent5 - 40% 2" xfId="74"/>
    <cellStyle name="Accent5 - 40% 2 2" xfId="147"/>
    <cellStyle name="Accent5 - 40% 2 2 2" xfId="300"/>
    <cellStyle name="Accent5 - 40% 2 3" xfId="229"/>
    <cellStyle name="Accent5 - 40% 3" xfId="124"/>
    <cellStyle name="Accent5 - 40% 3 2" xfId="277"/>
    <cellStyle name="Accent5 - 40% 4" xfId="217"/>
    <cellStyle name="Accent5 - 60%" xfId="20"/>
    <cellStyle name="Accent5 2" xfId="91" hidden="1"/>
    <cellStyle name="Accent5 2" xfId="105" hidden="1"/>
    <cellStyle name="Accent5 2" xfId="113" hidden="1"/>
    <cellStyle name="Accent5 2" xfId="163" hidden="1"/>
    <cellStyle name="Accent5 2" xfId="176" hidden="1"/>
    <cellStyle name="Accent5 2" xfId="184" hidden="1"/>
    <cellStyle name="Accent5 2" xfId="136" hidden="1"/>
    <cellStyle name="Accent5 2" xfId="199" hidden="1"/>
    <cellStyle name="Accent5 2" xfId="206" hidden="1"/>
    <cellStyle name="Accent5 2" xfId="245" hidden="1"/>
    <cellStyle name="Accent5 2" xfId="258" hidden="1"/>
    <cellStyle name="Accent5 2" xfId="266" hidden="1"/>
    <cellStyle name="Accent5 2" xfId="316" hidden="1"/>
    <cellStyle name="Accent5 2" xfId="329" hidden="1"/>
    <cellStyle name="Accent5 2" xfId="337" hidden="1"/>
    <cellStyle name="Accent5 2" xfId="289" hidden="1"/>
    <cellStyle name="Accent5 2" xfId="352" hidden="1"/>
    <cellStyle name="Accent5 2" xfId="359" hidden="1"/>
    <cellStyle name="Accent6" xfId="21"/>
    <cellStyle name="Accent6 - 20%" xfId="22"/>
    <cellStyle name="Accent6 - 20% 2" xfId="75"/>
    <cellStyle name="Accent6 - 20% 2 2" xfId="148"/>
    <cellStyle name="Accent6 - 20% 2 2 2" xfId="301"/>
    <cellStyle name="Accent6 - 20% 2 3" xfId="230"/>
    <cellStyle name="Accent6 - 20% 3" xfId="125"/>
    <cellStyle name="Accent6 - 20% 3 2" xfId="278"/>
    <cellStyle name="Accent6 - 20% 4" xfId="218"/>
    <cellStyle name="Accent6 - 40%" xfId="23"/>
    <cellStyle name="Accent6 - 40% 2" xfId="76"/>
    <cellStyle name="Accent6 - 40% 2 2" xfId="149"/>
    <cellStyle name="Accent6 - 40% 2 2 2" xfId="302"/>
    <cellStyle name="Accent6 - 40% 2 3" xfId="231"/>
    <cellStyle name="Accent6 - 40% 3" xfId="126"/>
    <cellStyle name="Accent6 - 40% 3 2" xfId="279"/>
    <cellStyle name="Accent6 - 40% 4" xfId="219"/>
    <cellStyle name="Accent6 - 60%" xfId="24"/>
    <cellStyle name="Accent6 2" xfId="92" hidden="1"/>
    <cellStyle name="Accent6 2" xfId="106" hidden="1"/>
    <cellStyle name="Accent6 2" xfId="114" hidden="1"/>
    <cellStyle name="Accent6 2" xfId="164" hidden="1"/>
    <cellStyle name="Accent6 2" xfId="177" hidden="1"/>
    <cellStyle name="Accent6 2" xfId="185" hidden="1"/>
    <cellStyle name="Accent6 2" xfId="137" hidden="1"/>
    <cellStyle name="Accent6 2" xfId="200" hidden="1"/>
    <cellStyle name="Accent6 2" xfId="207" hidden="1"/>
    <cellStyle name="Accent6 2" xfId="246" hidden="1"/>
    <cellStyle name="Accent6 2" xfId="259" hidden="1"/>
    <cellStyle name="Accent6 2" xfId="267" hidden="1"/>
    <cellStyle name="Accent6 2" xfId="317" hidden="1"/>
    <cellStyle name="Accent6 2" xfId="330" hidden="1"/>
    <cellStyle name="Accent6 2" xfId="338" hidden="1"/>
    <cellStyle name="Accent6 2" xfId="290" hidden="1"/>
    <cellStyle name="Accent6 2" xfId="353" hidden="1"/>
    <cellStyle name="Accent6 2" xfId="360" hidden="1"/>
    <cellStyle name="Bad" xfId="25"/>
    <cellStyle name="Bad 2" xfId="82" hidden="1"/>
    <cellStyle name="Bad 2" xfId="97" hidden="1"/>
    <cellStyle name="Bad 2" xfId="78" hidden="1"/>
    <cellStyle name="Bad 2" xfId="154" hidden="1"/>
    <cellStyle name="Bad 2" xfId="168" hidden="1"/>
    <cellStyle name="Bad 2" xfId="150" hidden="1"/>
    <cellStyle name="Bad 2" xfId="128" hidden="1"/>
    <cellStyle name="Bad 2" xfId="191" hidden="1"/>
    <cellStyle name="Bad 2" xfId="186" hidden="1"/>
    <cellStyle name="Bad 2" xfId="236" hidden="1"/>
    <cellStyle name="Bad 2" xfId="250" hidden="1"/>
    <cellStyle name="Bad 2" xfId="232" hidden="1"/>
    <cellStyle name="Bad 2" xfId="307" hidden="1"/>
    <cellStyle name="Bad 2" xfId="321" hidden="1"/>
    <cellStyle name="Bad 2" xfId="303" hidden="1"/>
    <cellStyle name="Bad 2" xfId="281" hidden="1"/>
    <cellStyle name="Bad 2" xfId="344" hidden="1"/>
    <cellStyle name="Bad 2" xfId="339" hidden="1"/>
    <cellStyle name="Bevitel" xfId="50" builtinId="20" hidden="1"/>
    <cellStyle name="Calculation" xfId="26"/>
    <cellStyle name="Calculation 2" xfId="85" hidden="1"/>
    <cellStyle name="Calculation 2" xfId="99" hidden="1"/>
    <cellStyle name="Calculation 2" xfId="80" hidden="1"/>
    <cellStyle name="Calculation 2" xfId="157" hidden="1"/>
    <cellStyle name="Calculation 2" xfId="170" hidden="1"/>
    <cellStyle name="Calculation 2" xfId="152" hidden="1"/>
    <cellStyle name="Calculation 2" xfId="130" hidden="1"/>
    <cellStyle name="Calculation 2" xfId="193" hidden="1"/>
    <cellStyle name="Calculation 2" xfId="188" hidden="1"/>
    <cellStyle name="Calculation 2" xfId="239" hidden="1"/>
    <cellStyle name="Calculation 2" xfId="252" hidden="1"/>
    <cellStyle name="Calculation 2" xfId="234" hidden="1"/>
    <cellStyle name="Calculation 2" xfId="310" hidden="1"/>
    <cellStyle name="Calculation 2" xfId="323" hidden="1"/>
    <cellStyle name="Calculation 2" xfId="305" hidden="1"/>
    <cellStyle name="Calculation 2" xfId="283" hidden="1"/>
    <cellStyle name="Calculation 2" xfId="346" hidden="1"/>
    <cellStyle name="Calculation 2" xfId="341" hidden="1"/>
    <cellStyle name="Check Cell" xfId="27"/>
    <cellStyle name="Check Cell 2" xfId="86" hidden="1"/>
    <cellStyle name="Check Cell 2" xfId="100" hidden="1"/>
    <cellStyle name="Check Cell 2" xfId="84" hidden="1"/>
    <cellStyle name="Check Cell 2" xfId="158" hidden="1"/>
    <cellStyle name="Check Cell 2" xfId="171" hidden="1"/>
    <cellStyle name="Check Cell 2" xfId="156" hidden="1"/>
    <cellStyle name="Check Cell 2" xfId="131" hidden="1"/>
    <cellStyle name="Check Cell 2" xfId="194" hidden="1"/>
    <cellStyle name="Check Cell 2" xfId="189" hidden="1"/>
    <cellStyle name="Check Cell 2" xfId="240" hidden="1"/>
    <cellStyle name="Check Cell 2" xfId="253" hidden="1"/>
    <cellStyle name="Check Cell 2" xfId="238" hidden="1"/>
    <cellStyle name="Check Cell 2" xfId="311" hidden="1"/>
    <cellStyle name="Check Cell 2" xfId="324" hidden="1"/>
    <cellStyle name="Check Cell 2" xfId="309" hidden="1"/>
    <cellStyle name="Check Cell 2" xfId="284" hidden="1"/>
    <cellStyle name="Check Cell 2" xfId="347" hidden="1"/>
    <cellStyle name="Check Cell 2" xfId="342" hidden="1"/>
    <cellStyle name="Címsor 1" xfId="43" builtinId="16" hidden="1"/>
    <cellStyle name="Címsor 2" xfId="44" builtinId="17" hidden="1"/>
    <cellStyle name="Címsor 3" xfId="45" builtinId="18" hidden="1"/>
    <cellStyle name="Címsor 4" xfId="46" builtinId="19" hidden="1"/>
    <cellStyle name="Ellenőrzőcella" xfId="54" builtinId="23" hidden="1"/>
    <cellStyle name="Emphasis 1" xfId="28"/>
    <cellStyle name="Emphasis 2" xfId="29"/>
    <cellStyle name="Emphasis 3" xfId="30"/>
    <cellStyle name="Figyelmeztetés" xfId="55" builtinId="11" hidden="1"/>
    <cellStyle name="Good" xfId="31"/>
    <cellStyle name="Good 2" xfId="81" hidden="1"/>
    <cellStyle name="Good 2" xfId="96" hidden="1"/>
    <cellStyle name="Good 2" xfId="108" hidden="1"/>
    <cellStyle name="Good 2" xfId="153" hidden="1"/>
    <cellStyle name="Good 2" xfId="167" hidden="1"/>
    <cellStyle name="Good 2" xfId="179" hidden="1"/>
    <cellStyle name="Good 2" xfId="127" hidden="1"/>
    <cellStyle name="Good 2" xfId="190" hidden="1"/>
    <cellStyle name="Good 2" xfId="201" hidden="1"/>
    <cellStyle name="Good 2" xfId="235" hidden="1"/>
    <cellStyle name="Good 2" xfId="249" hidden="1"/>
    <cellStyle name="Good 2" xfId="261" hidden="1"/>
    <cellStyle name="Good 2" xfId="306" hidden="1"/>
    <cellStyle name="Good 2" xfId="320" hidden="1"/>
    <cellStyle name="Good 2" xfId="332" hidden="1"/>
    <cellStyle name="Good 2" xfId="280" hidden="1"/>
    <cellStyle name="Good 2" xfId="343" hidden="1"/>
    <cellStyle name="Good 2" xfId="354" hidden="1"/>
    <cellStyle name="Heading 1" xfId="32"/>
    <cellStyle name="Heading 2" xfId="33"/>
    <cellStyle name="Heading 3" xfId="34"/>
    <cellStyle name="Heading 4" xfId="35"/>
    <cellStyle name="Hivatkozott cella" xfId="53" builtinId="24" hidden="1"/>
    <cellStyle name="Input" xfId="36"/>
    <cellStyle name="Jegyzet" xfId="56" builtinId="10" hidden="1"/>
    <cellStyle name="Jelölőszín 1" xfId="58" builtinId="29" hidden="1"/>
    <cellStyle name="Jelölőszín 2" xfId="59" builtinId="33" hidden="1"/>
    <cellStyle name="Jelölőszín 3" xfId="60" builtinId="37" hidden="1"/>
    <cellStyle name="Jelölőszín 4" xfId="61" builtinId="41" hidden="1"/>
    <cellStyle name="Jelölőszín 5" xfId="62" builtinId="45" hidden="1"/>
    <cellStyle name="Jelölőszín 6" xfId="63" builtinId="49" hidden="1"/>
    <cellStyle name="Jó" xfId="47" builtinId="26" hidden="1"/>
    <cellStyle name="Kimenet" xfId="51" builtinId="21" hidden="1"/>
    <cellStyle name="Linked Cell" xfId="37"/>
    <cellStyle name="Neutral" xfId="49" hidden="1"/>
    <cellStyle name="Neutral 2" xfId="83" hidden="1"/>
    <cellStyle name="Neutral 2" xfId="98" hidden="1"/>
    <cellStyle name="Neutral 2" xfId="79" hidden="1"/>
    <cellStyle name="Neutral 2" xfId="155" hidden="1"/>
    <cellStyle name="Neutral 2" xfId="169" hidden="1"/>
    <cellStyle name="Neutral 2" xfId="151" hidden="1"/>
    <cellStyle name="Neutral 2" xfId="129" hidden="1"/>
    <cellStyle name="Neutral 2" xfId="192" hidden="1"/>
    <cellStyle name="Neutral 2" xfId="187" hidden="1"/>
    <cellStyle name="Neutral 2" xfId="237" hidden="1"/>
    <cellStyle name="Neutral 2" xfId="251" hidden="1"/>
    <cellStyle name="Neutral 2" xfId="233" hidden="1"/>
    <cellStyle name="Neutral 2" xfId="308" hidden="1"/>
    <cellStyle name="Neutral 2" xfId="322" hidden="1"/>
    <cellStyle name="Neutral 2" xfId="304" hidden="1"/>
    <cellStyle name="Neutral 2" xfId="282" hidden="1"/>
    <cellStyle name="Neutral 2" xfId="345" hidden="1"/>
    <cellStyle name="Neutral 2" xfId="340" hidden="1"/>
    <cellStyle name="Normál" xfId="0" builtinId="0"/>
    <cellStyle name="Normál 2" xfId="64"/>
    <cellStyle name="Normál 2 2" xfId="93"/>
    <cellStyle name="Normál 3" xfId="107"/>
    <cellStyle name="Normál 3 2" xfId="94"/>
    <cellStyle name="Normál 3 2 2" xfId="165"/>
    <cellStyle name="Normál 3 2 2 2" xfId="318"/>
    <cellStyle name="Normál 3 2 3" xfId="247"/>
    <cellStyle name="Normál 3 3" xfId="178"/>
    <cellStyle name="Normál 3 3 2" xfId="331"/>
    <cellStyle name="Normál 3 4" xfId="260"/>
    <cellStyle name="Note" xfId="38"/>
    <cellStyle name="Note 2" xfId="77"/>
    <cellStyle name="Output" xfId="39"/>
    <cellStyle name="Összesen" xfId="57" builtinId="25" hidden="1"/>
    <cellStyle name="Rossz" xfId="48" builtinId="27" hidden="1"/>
    <cellStyle name="Sheet Title" xfId="40"/>
    <cellStyle name="Számítás" xfId="52" builtinId="22" hidden="1"/>
    <cellStyle name="Total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103"/>
  <sheetViews>
    <sheetView tabSelected="1" view="pageBreakPreview" topLeftCell="A43" zoomScaleNormal="80" zoomScaleSheetLayoutView="100" zoomScalePageLayoutView="50" workbookViewId="0"/>
  </sheetViews>
  <sheetFormatPr defaultColWidth="9.140625" defaultRowHeight="12.75" x14ac:dyDescent="0.2"/>
  <cols>
    <col min="1" max="1" width="5.5703125" style="33" customWidth="1"/>
    <col min="2" max="2" width="14.5703125" style="10" customWidth="1"/>
    <col min="3" max="3" width="59.85546875" style="11" customWidth="1"/>
    <col min="4" max="4" width="30.42578125" style="11" hidden="1" customWidth="1"/>
    <col min="5" max="5" width="17.140625" style="11" hidden="1" customWidth="1"/>
    <col min="6" max="7" width="5.5703125" style="545" customWidth="1"/>
    <col min="8" max="42" width="3.140625" style="109" customWidth="1"/>
    <col min="43" max="43" width="3.85546875" style="32" bestFit="1" customWidth="1"/>
    <col min="44" max="44" width="14.85546875" style="9" bestFit="1" customWidth="1"/>
    <col min="45" max="45" width="3.85546875" style="32" bestFit="1" customWidth="1"/>
    <col min="46" max="46" width="14.28515625" style="9" bestFit="1" customWidth="1"/>
    <col min="47" max="16384" width="9.140625" style="9"/>
  </cols>
  <sheetData>
    <row r="2" spans="1:46" ht="15.75" x14ac:dyDescent="0.2">
      <c r="A2" s="609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</row>
    <row r="3" spans="1:46" ht="18" x14ac:dyDescent="0.25">
      <c r="A3" s="614" t="s">
        <v>66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</row>
    <row r="4" spans="1:46" ht="11.25" x14ac:dyDescent="0.2">
      <c r="A4" s="611" t="s">
        <v>160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</row>
    <row r="5" spans="1:46" ht="13.5" thickBot="1" x14ac:dyDescent="0.25">
      <c r="B5" s="12"/>
      <c r="C5" s="13"/>
      <c r="D5" s="13"/>
      <c r="E5" s="13"/>
      <c r="F5" s="535"/>
      <c r="G5" s="53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46" ht="11.25" customHeight="1" x14ac:dyDescent="0.2">
      <c r="A6" s="612"/>
      <c r="B6" s="587" t="s">
        <v>67</v>
      </c>
      <c r="C6" s="577" t="s">
        <v>68</v>
      </c>
      <c r="D6" s="564" t="s">
        <v>70</v>
      </c>
      <c r="E6" s="566" t="s">
        <v>71</v>
      </c>
      <c r="F6" s="557" t="s">
        <v>72</v>
      </c>
      <c r="G6" s="559" t="s">
        <v>73</v>
      </c>
      <c r="H6" s="568" t="s">
        <v>74</v>
      </c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70"/>
      <c r="AQ6" s="581"/>
      <c r="AR6" s="583" t="s">
        <v>80</v>
      </c>
      <c r="AS6" s="579"/>
      <c r="AT6" s="572" t="s">
        <v>80</v>
      </c>
    </row>
    <row r="7" spans="1:46" ht="13.5" customHeight="1" thickBot="1" x14ac:dyDescent="0.25">
      <c r="A7" s="613"/>
      <c r="B7" s="588"/>
      <c r="C7" s="578"/>
      <c r="D7" s="565"/>
      <c r="E7" s="567"/>
      <c r="F7" s="558"/>
      <c r="G7" s="560"/>
      <c r="H7" s="453"/>
      <c r="I7" s="454"/>
      <c r="J7" s="454" t="s">
        <v>0</v>
      </c>
      <c r="K7" s="454"/>
      <c r="L7" s="455"/>
      <c r="M7" s="454"/>
      <c r="N7" s="454"/>
      <c r="O7" s="454" t="s">
        <v>1</v>
      </c>
      <c r="P7" s="454"/>
      <c r="Q7" s="455"/>
      <c r="R7" s="454"/>
      <c r="S7" s="454"/>
      <c r="T7" s="454" t="s">
        <v>2</v>
      </c>
      <c r="U7" s="454"/>
      <c r="V7" s="455"/>
      <c r="W7" s="454"/>
      <c r="X7" s="454"/>
      <c r="Y7" s="454" t="s">
        <v>3</v>
      </c>
      <c r="Z7" s="454"/>
      <c r="AA7" s="455"/>
      <c r="AB7" s="454"/>
      <c r="AC7" s="454"/>
      <c r="AD7" s="454" t="s">
        <v>4</v>
      </c>
      <c r="AE7" s="454"/>
      <c r="AF7" s="455"/>
      <c r="AG7" s="453"/>
      <c r="AH7" s="454"/>
      <c r="AI7" s="454" t="s">
        <v>5</v>
      </c>
      <c r="AJ7" s="454"/>
      <c r="AK7" s="456"/>
      <c r="AL7" s="453"/>
      <c r="AM7" s="454"/>
      <c r="AN7" s="454" t="s">
        <v>6</v>
      </c>
      <c r="AO7" s="454"/>
      <c r="AP7" s="456"/>
      <c r="AQ7" s="582"/>
      <c r="AR7" s="584"/>
      <c r="AS7" s="580"/>
      <c r="AT7" s="573"/>
    </row>
    <row r="8" spans="1:46" x14ac:dyDescent="0.2">
      <c r="A8" s="36"/>
      <c r="B8" s="240"/>
      <c r="C8" s="250"/>
      <c r="D8" s="127"/>
      <c r="E8" s="127"/>
      <c r="F8" s="513"/>
      <c r="G8" s="514"/>
      <c r="H8" s="306" t="s">
        <v>75</v>
      </c>
      <c r="I8" s="307" t="s">
        <v>76</v>
      </c>
      <c r="J8" s="307" t="s">
        <v>77</v>
      </c>
      <c r="K8" s="307" t="s">
        <v>78</v>
      </c>
      <c r="L8" s="308" t="s">
        <v>79</v>
      </c>
      <c r="M8" s="306" t="s">
        <v>75</v>
      </c>
      <c r="N8" s="307" t="s">
        <v>76</v>
      </c>
      <c r="O8" s="307" t="s">
        <v>77</v>
      </c>
      <c r="P8" s="307" t="s">
        <v>78</v>
      </c>
      <c r="Q8" s="308" t="s">
        <v>79</v>
      </c>
      <c r="R8" s="306" t="s">
        <v>75</v>
      </c>
      <c r="S8" s="307" t="s">
        <v>76</v>
      </c>
      <c r="T8" s="307" t="s">
        <v>77</v>
      </c>
      <c r="U8" s="307" t="s">
        <v>78</v>
      </c>
      <c r="V8" s="308" t="s">
        <v>79</v>
      </c>
      <c r="W8" s="306" t="s">
        <v>75</v>
      </c>
      <c r="X8" s="307" t="s">
        <v>76</v>
      </c>
      <c r="Y8" s="307" t="s">
        <v>77</v>
      </c>
      <c r="Z8" s="307" t="s">
        <v>78</v>
      </c>
      <c r="AA8" s="308" t="s">
        <v>79</v>
      </c>
      <c r="AB8" s="306" t="s">
        <v>75</v>
      </c>
      <c r="AC8" s="307" t="s">
        <v>76</v>
      </c>
      <c r="AD8" s="307" t="s">
        <v>77</v>
      </c>
      <c r="AE8" s="307" t="s">
        <v>78</v>
      </c>
      <c r="AF8" s="308" t="s">
        <v>79</v>
      </c>
      <c r="AG8" s="306" t="s">
        <v>75</v>
      </c>
      <c r="AH8" s="307" t="s">
        <v>76</v>
      </c>
      <c r="AI8" s="307" t="s">
        <v>77</v>
      </c>
      <c r="AJ8" s="307" t="s">
        <v>78</v>
      </c>
      <c r="AK8" s="308" t="s">
        <v>79</v>
      </c>
      <c r="AL8" s="306" t="s">
        <v>75</v>
      </c>
      <c r="AM8" s="307" t="s">
        <v>76</v>
      </c>
      <c r="AN8" s="307" t="s">
        <v>77</v>
      </c>
      <c r="AO8" s="307" t="s">
        <v>78</v>
      </c>
      <c r="AP8" s="308" t="s">
        <v>79</v>
      </c>
      <c r="AQ8" s="290"/>
      <c r="AR8" s="450" t="s">
        <v>67</v>
      </c>
      <c r="AS8" s="451"/>
      <c r="AT8" s="452" t="s">
        <v>67</v>
      </c>
    </row>
    <row r="9" spans="1:46" s="21" customFormat="1" x14ac:dyDescent="0.2">
      <c r="A9" s="37"/>
      <c r="B9" s="585" t="s">
        <v>81</v>
      </c>
      <c r="C9" s="616"/>
      <c r="D9" s="70"/>
      <c r="E9" s="70"/>
      <c r="F9" s="46">
        <f>SUM(F10:F17)</f>
        <v>35</v>
      </c>
      <c r="G9" s="436">
        <f>SUM(G10:G17)</f>
        <v>42</v>
      </c>
      <c r="H9" s="37">
        <f>SUM(H10:H17)</f>
        <v>10</v>
      </c>
      <c r="I9" s="64">
        <f>SUM(I10:I17)</f>
        <v>6</v>
      </c>
      <c r="J9" s="64">
        <f>SUM(J10:J17)</f>
        <v>1</v>
      </c>
      <c r="K9" s="64"/>
      <c r="L9" s="246">
        <f>SUM(L10:L17)</f>
        <v>21</v>
      </c>
      <c r="M9" s="37">
        <f>SUM(M10:M17)</f>
        <v>8</v>
      </c>
      <c r="N9" s="64">
        <f>SUM(N10:N17)</f>
        <v>6</v>
      </c>
      <c r="O9" s="64">
        <f>SUM(O10:O17)</f>
        <v>0</v>
      </c>
      <c r="P9" s="64"/>
      <c r="Q9" s="246">
        <f>SUM(Q10:Q17)</f>
        <v>16</v>
      </c>
      <c r="R9" s="37">
        <f>SUM(R10:R17)</f>
        <v>0</v>
      </c>
      <c r="S9" s="64">
        <f>SUM(S10:S17)</f>
        <v>0</v>
      </c>
      <c r="T9" s="64">
        <f>SUM(T10:T17)</f>
        <v>0</v>
      </c>
      <c r="U9" s="64"/>
      <c r="V9" s="246">
        <f>SUM(V10:V17)</f>
        <v>0</v>
      </c>
      <c r="W9" s="37">
        <f>SUM(W10:W17)</f>
        <v>2</v>
      </c>
      <c r="X9" s="64">
        <f>SUM(X10:X17)</f>
        <v>2</v>
      </c>
      <c r="Y9" s="64">
        <f>SUM(Y10:Y17)</f>
        <v>0</v>
      </c>
      <c r="Z9" s="64"/>
      <c r="AA9" s="246">
        <f>SUM(AA10:AA17)</f>
        <v>5</v>
      </c>
      <c r="AB9" s="37">
        <f>SUM(AB10:AB17)</f>
        <v>0</v>
      </c>
      <c r="AC9" s="64">
        <f>SUM(AC10:AC17)</f>
        <v>0</v>
      </c>
      <c r="AD9" s="64">
        <f>SUM(AD10:AD17)</f>
        <v>0</v>
      </c>
      <c r="AE9" s="64"/>
      <c r="AF9" s="246">
        <f>SUM(AF10:AF17)</f>
        <v>0</v>
      </c>
      <c r="AG9" s="37">
        <f>SUM(AG10:AG17)</f>
        <v>0</v>
      </c>
      <c r="AH9" s="64">
        <f>SUM(AH10:AH17)</f>
        <v>0</v>
      </c>
      <c r="AI9" s="64">
        <f>SUM(AI10:AI17)</f>
        <v>0</v>
      </c>
      <c r="AJ9" s="64"/>
      <c r="AK9" s="246">
        <f>SUM(AK10:AK17)</f>
        <v>0</v>
      </c>
      <c r="AL9" s="37">
        <f>SUM(AL10:AL17)</f>
        <v>0</v>
      </c>
      <c r="AM9" s="64">
        <f>SUM(AM10:AM17)</f>
        <v>0</v>
      </c>
      <c r="AN9" s="64">
        <f>SUM(AN10:AN17)</f>
        <v>0</v>
      </c>
      <c r="AO9" s="64"/>
      <c r="AP9" s="246">
        <f>SUM(AP10:AP17)</f>
        <v>0</v>
      </c>
      <c r="AQ9" s="46"/>
      <c r="AR9" s="31"/>
      <c r="AS9" s="50"/>
      <c r="AT9" s="324"/>
    </row>
    <row r="10" spans="1:46" x14ac:dyDescent="0.2">
      <c r="A10" s="44" t="s">
        <v>0</v>
      </c>
      <c r="B10" s="8" t="s">
        <v>196</v>
      </c>
      <c r="C10" s="296" t="s">
        <v>147</v>
      </c>
      <c r="D10" s="113" t="s">
        <v>170</v>
      </c>
      <c r="E10" s="113" t="s">
        <v>38</v>
      </c>
      <c r="F10" s="119">
        <f>SUM(H10:J10)+SUM(M10:O10)+SUM(R10:T10)+SUM(W10:Y10)+SUM(AB10:AD10)+SUM(AG10:AI10)+SUM(AL10:AN10)</f>
        <v>6</v>
      </c>
      <c r="G10" s="124">
        <f>L10+Q10+V10+AA10+AF10+AK10+AP10</f>
        <v>6</v>
      </c>
      <c r="H10" s="119">
        <v>3</v>
      </c>
      <c r="I10" s="333">
        <v>3</v>
      </c>
      <c r="J10" s="351">
        <v>0</v>
      </c>
      <c r="K10" s="352" t="s">
        <v>155</v>
      </c>
      <c r="L10" s="132">
        <v>6</v>
      </c>
      <c r="M10" s="129"/>
      <c r="N10" s="130"/>
      <c r="O10" s="78"/>
      <c r="P10" s="131"/>
      <c r="Q10" s="132"/>
      <c r="R10" s="78"/>
      <c r="S10" s="130"/>
      <c r="T10" s="78"/>
      <c r="U10" s="131"/>
      <c r="V10" s="132"/>
      <c r="W10" s="129"/>
      <c r="X10" s="130"/>
      <c r="Y10" s="78"/>
      <c r="Z10" s="131"/>
      <c r="AA10" s="132"/>
      <c r="AB10" s="129"/>
      <c r="AC10" s="130"/>
      <c r="AD10" s="78"/>
      <c r="AE10" s="131"/>
      <c r="AF10" s="132"/>
      <c r="AG10" s="133"/>
      <c r="AH10" s="130"/>
      <c r="AI10" s="78"/>
      <c r="AJ10" s="131"/>
      <c r="AK10" s="132"/>
      <c r="AL10" s="129"/>
      <c r="AM10" s="130"/>
      <c r="AN10" s="78"/>
      <c r="AO10" s="131"/>
      <c r="AP10" s="132"/>
      <c r="AQ10" s="325"/>
      <c r="AR10" s="402"/>
      <c r="AS10" s="403"/>
      <c r="AT10" s="404"/>
    </row>
    <row r="11" spans="1:46" x14ac:dyDescent="0.2">
      <c r="A11" s="178" t="s">
        <v>1</v>
      </c>
      <c r="B11" s="8" t="s">
        <v>197</v>
      </c>
      <c r="C11" s="297" t="s">
        <v>55</v>
      </c>
      <c r="D11" s="67" t="s">
        <v>171</v>
      </c>
      <c r="E11" s="67" t="s">
        <v>38</v>
      </c>
      <c r="F11" s="120">
        <f t="shared" ref="F11:F17" si="0">SUM(H11:J11)+SUM(M11:O11)+SUM(R11:T11)+SUM(W11:Y11)+SUM(AB11:AD11)+SUM(AG11:AI11)+SUM(AL11:AN11)</f>
        <v>6</v>
      </c>
      <c r="G11" s="121">
        <f t="shared" ref="G11:G17" si="1">L11+Q11+V11+AA11+AF11+AK11+AP11</f>
        <v>6</v>
      </c>
      <c r="H11" s="100"/>
      <c r="I11" s="101"/>
      <c r="J11" s="84"/>
      <c r="K11" s="134"/>
      <c r="L11" s="135"/>
      <c r="M11" s="100">
        <v>3</v>
      </c>
      <c r="N11" s="101">
        <v>3</v>
      </c>
      <c r="O11" s="84">
        <v>0</v>
      </c>
      <c r="P11" s="134" t="s">
        <v>155</v>
      </c>
      <c r="Q11" s="135">
        <v>6</v>
      </c>
      <c r="R11" s="84"/>
      <c r="S11" s="101"/>
      <c r="T11" s="84"/>
      <c r="U11" s="134"/>
      <c r="V11" s="135"/>
      <c r="W11" s="100"/>
      <c r="X11" s="101"/>
      <c r="Y11" s="84"/>
      <c r="Z11" s="134"/>
      <c r="AA11" s="135"/>
      <c r="AB11" s="100"/>
      <c r="AC11" s="101"/>
      <c r="AD11" s="84"/>
      <c r="AE11" s="134"/>
      <c r="AF11" s="135"/>
      <c r="AG11" s="100"/>
      <c r="AH11" s="102"/>
      <c r="AI11" s="84"/>
      <c r="AJ11" s="134"/>
      <c r="AK11" s="135"/>
      <c r="AL11" s="100"/>
      <c r="AM11" s="101"/>
      <c r="AN11" s="84"/>
      <c r="AO11" s="134"/>
      <c r="AP11" s="135"/>
      <c r="AQ11" s="405" t="str">
        <f>A10</f>
        <v>1.</v>
      </c>
      <c r="AR11" s="406" t="str">
        <f>B10</f>
        <v>NMXAN1EBNE</v>
      </c>
      <c r="AS11" s="407"/>
      <c r="AT11" s="408"/>
    </row>
    <row r="12" spans="1:46" s="20" customFormat="1" x14ac:dyDescent="0.2">
      <c r="A12" s="181" t="s">
        <v>2</v>
      </c>
      <c r="B12" s="151" t="s">
        <v>198</v>
      </c>
      <c r="C12" s="297" t="s">
        <v>148</v>
      </c>
      <c r="D12" s="112" t="s">
        <v>172</v>
      </c>
      <c r="E12" s="112" t="s">
        <v>40</v>
      </c>
      <c r="F12" s="120">
        <f t="shared" si="0"/>
        <v>5</v>
      </c>
      <c r="G12" s="122">
        <f t="shared" si="1"/>
        <v>6</v>
      </c>
      <c r="H12" s="120">
        <v>3</v>
      </c>
      <c r="I12" s="191">
        <v>2</v>
      </c>
      <c r="J12" s="188">
        <v>0</v>
      </c>
      <c r="K12" s="192" t="s">
        <v>155</v>
      </c>
      <c r="L12" s="193">
        <v>6</v>
      </c>
      <c r="M12" s="120"/>
      <c r="N12" s="191"/>
      <c r="O12" s="188"/>
      <c r="P12" s="192"/>
      <c r="Q12" s="193"/>
      <c r="R12" s="188"/>
      <c r="S12" s="191"/>
      <c r="T12" s="188"/>
      <c r="U12" s="192"/>
      <c r="V12" s="193"/>
      <c r="W12" s="120"/>
      <c r="X12" s="191"/>
      <c r="Y12" s="188"/>
      <c r="Z12" s="192"/>
      <c r="AA12" s="193"/>
      <c r="AB12" s="120"/>
      <c r="AC12" s="191"/>
      <c r="AD12" s="188"/>
      <c r="AE12" s="192"/>
      <c r="AF12" s="193"/>
      <c r="AG12" s="120"/>
      <c r="AH12" s="136"/>
      <c r="AI12" s="188"/>
      <c r="AJ12" s="192"/>
      <c r="AK12" s="193"/>
      <c r="AL12" s="120"/>
      <c r="AM12" s="191"/>
      <c r="AN12" s="188"/>
      <c r="AO12" s="192"/>
      <c r="AP12" s="193"/>
      <c r="AQ12" s="407"/>
      <c r="AR12" s="409"/>
      <c r="AS12" s="407"/>
      <c r="AT12" s="310"/>
    </row>
    <row r="13" spans="1:46" s="20" customFormat="1" x14ac:dyDescent="0.2">
      <c r="A13" s="181" t="s">
        <v>3</v>
      </c>
      <c r="B13" s="151" t="s">
        <v>199</v>
      </c>
      <c r="C13" s="297" t="s">
        <v>149</v>
      </c>
      <c r="D13" s="112" t="s">
        <v>172</v>
      </c>
      <c r="E13" s="112" t="s">
        <v>40</v>
      </c>
      <c r="F13" s="120">
        <f t="shared" si="0"/>
        <v>5</v>
      </c>
      <c r="G13" s="122">
        <f t="shared" si="1"/>
        <v>5</v>
      </c>
      <c r="H13" s="120"/>
      <c r="I13" s="191"/>
      <c r="J13" s="188"/>
      <c r="K13" s="192"/>
      <c r="L13" s="193"/>
      <c r="M13" s="120">
        <v>3</v>
      </c>
      <c r="N13" s="191">
        <v>2</v>
      </c>
      <c r="O13" s="188">
        <v>0</v>
      </c>
      <c r="P13" s="192" t="s">
        <v>155</v>
      </c>
      <c r="Q13" s="193">
        <v>5</v>
      </c>
      <c r="R13" s="188"/>
      <c r="S13" s="191"/>
      <c r="T13" s="188"/>
      <c r="U13" s="192"/>
      <c r="V13" s="193"/>
      <c r="W13" s="120"/>
      <c r="X13" s="191"/>
      <c r="Y13" s="188"/>
      <c r="Z13" s="192"/>
      <c r="AA13" s="193"/>
      <c r="AB13" s="120"/>
      <c r="AC13" s="191"/>
      <c r="AD13" s="188"/>
      <c r="AE13" s="192"/>
      <c r="AF13" s="193"/>
      <c r="AG13" s="120"/>
      <c r="AH13" s="136"/>
      <c r="AI13" s="188"/>
      <c r="AJ13" s="192"/>
      <c r="AK13" s="193"/>
      <c r="AL13" s="120"/>
      <c r="AM13" s="191"/>
      <c r="AN13" s="188"/>
      <c r="AO13" s="192"/>
      <c r="AP13" s="193"/>
      <c r="AQ13" s="405" t="str">
        <f>A12</f>
        <v>3.</v>
      </c>
      <c r="AR13" s="406" t="str">
        <f>B12</f>
        <v>NMXDM1EBNE</v>
      </c>
      <c r="AS13" s="407"/>
      <c r="AT13" s="310"/>
    </row>
    <row r="14" spans="1:46" x14ac:dyDescent="0.2">
      <c r="A14" s="178" t="s">
        <v>4</v>
      </c>
      <c r="B14" s="151" t="s">
        <v>200</v>
      </c>
      <c r="C14" s="297" t="s">
        <v>270</v>
      </c>
      <c r="D14" s="112" t="s">
        <v>173</v>
      </c>
      <c r="E14" s="112" t="s">
        <v>39</v>
      </c>
      <c r="F14" s="120">
        <f t="shared" si="0"/>
        <v>4</v>
      </c>
      <c r="G14" s="121">
        <f t="shared" si="1"/>
        <v>5</v>
      </c>
      <c r="H14" s="100"/>
      <c r="I14" s="101"/>
      <c r="J14" s="84"/>
      <c r="K14" s="134"/>
      <c r="L14" s="135"/>
      <c r="M14" s="100"/>
      <c r="N14" s="101"/>
      <c r="O14" s="102"/>
      <c r="P14" s="101"/>
      <c r="Q14" s="135"/>
      <c r="R14" s="84"/>
      <c r="S14" s="101"/>
      <c r="T14" s="102"/>
      <c r="U14" s="101"/>
      <c r="V14" s="353"/>
      <c r="W14" s="100">
        <v>2</v>
      </c>
      <c r="X14" s="101">
        <v>2</v>
      </c>
      <c r="Y14" s="84">
        <v>0</v>
      </c>
      <c r="Z14" s="134" t="s">
        <v>155</v>
      </c>
      <c r="AA14" s="135">
        <v>5</v>
      </c>
      <c r="AB14" s="100"/>
      <c r="AC14" s="101"/>
      <c r="AD14" s="84"/>
      <c r="AE14" s="134"/>
      <c r="AF14" s="354"/>
      <c r="AG14" s="100"/>
      <c r="AH14" s="102"/>
      <c r="AI14" s="84"/>
      <c r="AJ14" s="134"/>
      <c r="AK14" s="135"/>
      <c r="AL14" s="100"/>
      <c r="AM14" s="101"/>
      <c r="AN14" s="84"/>
      <c r="AO14" s="134"/>
      <c r="AP14" s="135"/>
      <c r="AQ14" s="410" t="str">
        <f>A13</f>
        <v>4.</v>
      </c>
      <c r="AR14" s="411" t="str">
        <f>B13</f>
        <v>NMXDM2EBNE</v>
      </c>
      <c r="AS14" s="435" t="str">
        <f>A11</f>
        <v>2.</v>
      </c>
      <c r="AT14" s="434" t="str">
        <f>B11</f>
        <v>NMXAN2EBNE</v>
      </c>
    </row>
    <row r="15" spans="1:46" x14ac:dyDescent="0.2">
      <c r="A15" s="178" t="s">
        <v>5</v>
      </c>
      <c r="B15" s="151" t="s">
        <v>201</v>
      </c>
      <c r="C15" s="297" t="s">
        <v>271</v>
      </c>
      <c r="D15" s="67" t="s">
        <v>174</v>
      </c>
      <c r="E15" s="67" t="s">
        <v>41</v>
      </c>
      <c r="F15" s="120">
        <f t="shared" si="0"/>
        <v>3</v>
      </c>
      <c r="G15" s="121">
        <f t="shared" si="1"/>
        <v>4</v>
      </c>
      <c r="H15" s="120">
        <v>2</v>
      </c>
      <c r="I15" s="191">
        <v>0</v>
      </c>
      <c r="J15" s="188">
        <v>1</v>
      </c>
      <c r="K15" s="192" t="s">
        <v>154</v>
      </c>
      <c r="L15" s="193">
        <v>4</v>
      </c>
      <c r="M15" s="100"/>
      <c r="N15" s="101"/>
      <c r="O15" s="102"/>
      <c r="P15" s="101"/>
      <c r="Q15" s="353"/>
      <c r="R15" s="188"/>
      <c r="S15" s="191"/>
      <c r="T15" s="188"/>
      <c r="U15" s="192"/>
      <c r="V15" s="193"/>
      <c r="W15" s="120"/>
      <c r="X15" s="191"/>
      <c r="Y15" s="188"/>
      <c r="Z15" s="192"/>
      <c r="AA15" s="193"/>
      <c r="AB15" s="100"/>
      <c r="AC15" s="101"/>
      <c r="AD15" s="84"/>
      <c r="AE15" s="134"/>
      <c r="AF15" s="354"/>
      <c r="AG15" s="100"/>
      <c r="AH15" s="102"/>
      <c r="AI15" s="84"/>
      <c r="AJ15" s="134"/>
      <c r="AK15" s="135"/>
      <c r="AL15" s="100"/>
      <c r="AM15" s="101"/>
      <c r="AN15" s="84"/>
      <c r="AO15" s="134"/>
      <c r="AP15" s="135"/>
      <c r="AQ15" s="412"/>
      <c r="AR15" s="413"/>
      <c r="AS15" s="412"/>
      <c r="AT15" s="414"/>
    </row>
    <row r="16" spans="1:46" x14ac:dyDescent="0.2">
      <c r="A16" s="178" t="s">
        <v>6</v>
      </c>
      <c r="B16" s="151" t="s">
        <v>202</v>
      </c>
      <c r="C16" s="297" t="s">
        <v>45</v>
      </c>
      <c r="D16" s="67" t="s">
        <v>175</v>
      </c>
      <c r="E16" s="67" t="s">
        <v>42</v>
      </c>
      <c r="F16" s="120">
        <f t="shared" si="0"/>
        <v>3</v>
      </c>
      <c r="G16" s="121">
        <f t="shared" si="1"/>
        <v>5</v>
      </c>
      <c r="H16" s="120"/>
      <c r="I16" s="191"/>
      <c r="J16" s="188"/>
      <c r="K16" s="192"/>
      <c r="L16" s="193"/>
      <c r="M16" s="100">
        <v>2</v>
      </c>
      <c r="N16" s="101">
        <v>1</v>
      </c>
      <c r="O16" s="84">
        <v>0</v>
      </c>
      <c r="P16" s="134" t="s">
        <v>155</v>
      </c>
      <c r="Q16" s="135">
        <v>5</v>
      </c>
      <c r="R16" s="188"/>
      <c r="S16" s="191"/>
      <c r="T16" s="188"/>
      <c r="U16" s="192"/>
      <c r="V16" s="193"/>
      <c r="W16" s="120"/>
      <c r="X16" s="191"/>
      <c r="Y16" s="188"/>
      <c r="Z16" s="192"/>
      <c r="AA16" s="193"/>
      <c r="AB16" s="120"/>
      <c r="AC16" s="191"/>
      <c r="AD16" s="188"/>
      <c r="AE16" s="192"/>
      <c r="AF16" s="193"/>
      <c r="AG16" s="100"/>
      <c r="AH16" s="102"/>
      <c r="AI16" s="84"/>
      <c r="AJ16" s="134"/>
      <c r="AK16" s="135"/>
      <c r="AL16" s="100"/>
      <c r="AM16" s="101"/>
      <c r="AN16" s="84"/>
      <c r="AO16" s="134"/>
      <c r="AP16" s="135"/>
      <c r="AQ16" s="410" t="str">
        <f>A10</f>
        <v>1.</v>
      </c>
      <c r="AR16" s="411" t="str">
        <f>B10</f>
        <v>NMXAN1EBNE</v>
      </c>
      <c r="AS16" s="412"/>
      <c r="AT16" s="415"/>
    </row>
    <row r="17" spans="1:46" x14ac:dyDescent="0.2">
      <c r="A17" s="178" t="s">
        <v>7</v>
      </c>
      <c r="B17" s="151" t="s">
        <v>203</v>
      </c>
      <c r="C17" s="298" t="s">
        <v>272</v>
      </c>
      <c r="D17" s="67" t="s">
        <v>194</v>
      </c>
      <c r="E17" s="67"/>
      <c r="F17" s="120">
        <f t="shared" si="0"/>
        <v>3</v>
      </c>
      <c r="G17" s="121">
        <f t="shared" si="1"/>
        <v>5</v>
      </c>
      <c r="H17" s="100">
        <v>2</v>
      </c>
      <c r="I17" s="101">
        <v>1</v>
      </c>
      <c r="J17" s="84">
        <v>0</v>
      </c>
      <c r="K17" s="134" t="s">
        <v>155</v>
      </c>
      <c r="L17" s="135">
        <v>5</v>
      </c>
      <c r="M17" s="100"/>
      <c r="N17" s="101"/>
      <c r="O17" s="84"/>
      <c r="P17" s="134"/>
      <c r="Q17" s="135"/>
      <c r="R17" s="84"/>
      <c r="S17" s="101"/>
      <c r="T17" s="84"/>
      <c r="U17" s="134"/>
      <c r="V17" s="135"/>
      <c r="W17" s="120"/>
      <c r="X17" s="191"/>
      <c r="Y17" s="188"/>
      <c r="Z17" s="192"/>
      <c r="AA17" s="193"/>
      <c r="AB17" s="120"/>
      <c r="AC17" s="191"/>
      <c r="AD17" s="188"/>
      <c r="AE17" s="192"/>
      <c r="AF17" s="193"/>
      <c r="AG17" s="100"/>
      <c r="AH17" s="102"/>
      <c r="AI17" s="84"/>
      <c r="AJ17" s="134"/>
      <c r="AK17" s="135"/>
      <c r="AL17" s="100"/>
      <c r="AM17" s="101"/>
      <c r="AN17" s="84"/>
      <c r="AO17" s="134"/>
      <c r="AP17" s="135"/>
      <c r="AQ17" s="392"/>
      <c r="AR17" s="413"/>
      <c r="AS17" s="412"/>
      <c r="AT17" s="416"/>
    </row>
    <row r="18" spans="1:46" x14ac:dyDescent="0.2">
      <c r="A18" s="37"/>
      <c r="B18" s="615" t="s">
        <v>82</v>
      </c>
      <c r="C18" s="586"/>
      <c r="D18" s="70"/>
      <c r="E18" s="70"/>
      <c r="F18" s="57">
        <f>SUM(F19:F25)</f>
        <v>14</v>
      </c>
      <c r="G18" s="123">
        <f>SUM(G19:G25)</f>
        <v>18</v>
      </c>
      <c r="H18" s="37">
        <f>SUM(H19:H25)</f>
        <v>2</v>
      </c>
      <c r="I18" s="64">
        <f>SUM(I19:I25)</f>
        <v>0</v>
      </c>
      <c r="J18" s="64">
        <f>SUM(J19:J25)</f>
        <v>0</v>
      </c>
      <c r="K18" s="64"/>
      <c r="L18" s="246">
        <f>SUM(L19:L25)</f>
        <v>2</v>
      </c>
      <c r="M18" s="37">
        <f>SUM(M19:M25)</f>
        <v>1</v>
      </c>
      <c r="N18" s="64">
        <f>SUM(N19:N25)</f>
        <v>1</v>
      </c>
      <c r="O18" s="64">
        <f>SUM(O19:O25)</f>
        <v>0</v>
      </c>
      <c r="P18" s="64"/>
      <c r="Q18" s="246">
        <f>SUM(Q19:Q25)</f>
        <v>2</v>
      </c>
      <c r="R18" s="37">
        <f>SUM(R19:R25)</f>
        <v>2</v>
      </c>
      <c r="S18" s="64">
        <f>SUM(S19:S25)</f>
        <v>0</v>
      </c>
      <c r="T18" s="64">
        <f>SUM(T19:T25)</f>
        <v>0</v>
      </c>
      <c r="U18" s="64"/>
      <c r="V18" s="246">
        <f>SUM(V19:V25)</f>
        <v>2</v>
      </c>
      <c r="W18" s="37">
        <f>SUM(W19:W25)</f>
        <v>3</v>
      </c>
      <c r="X18" s="64">
        <f>SUM(X19:X25)</f>
        <v>1</v>
      </c>
      <c r="Y18" s="64">
        <f>SUM(Y19:Y25)</f>
        <v>0</v>
      </c>
      <c r="Z18" s="64"/>
      <c r="AA18" s="246">
        <f>SUM(AA19:AA25)</f>
        <v>6</v>
      </c>
      <c r="AB18" s="37">
        <f>SUM(AB19:AB25)</f>
        <v>1</v>
      </c>
      <c r="AC18" s="64">
        <f>SUM(AC19:AC25)</f>
        <v>1</v>
      </c>
      <c r="AD18" s="64">
        <f>SUM(AD19:AD25)</f>
        <v>0</v>
      </c>
      <c r="AE18" s="64"/>
      <c r="AF18" s="246">
        <f>SUM(AF19:AF25)</f>
        <v>3</v>
      </c>
      <c r="AG18" s="37">
        <f>SUM(AG19:AG25)</f>
        <v>2</v>
      </c>
      <c r="AH18" s="64">
        <f>SUM(AH19:AH25)</f>
        <v>0</v>
      </c>
      <c r="AI18" s="64">
        <f>SUM(AI19:AI25)</f>
        <v>0</v>
      </c>
      <c r="AJ18" s="64"/>
      <c r="AK18" s="246">
        <f>SUM(AK19:AK25)</f>
        <v>3</v>
      </c>
      <c r="AL18" s="37">
        <f>SUM(AL19:AL25)</f>
        <v>0</v>
      </c>
      <c r="AM18" s="64">
        <f>SUM(AM19:AM25)</f>
        <v>0</v>
      </c>
      <c r="AN18" s="64">
        <f>SUM(AN19:AN25)</f>
        <v>0</v>
      </c>
      <c r="AO18" s="64"/>
      <c r="AP18" s="246">
        <f>SUM(AP19:AP25)</f>
        <v>0</v>
      </c>
      <c r="AQ18" s="57"/>
      <c r="AR18" s="417"/>
      <c r="AS18" s="418"/>
      <c r="AT18" s="419"/>
    </row>
    <row r="19" spans="1:46" s="20" customFormat="1" x14ac:dyDescent="0.2">
      <c r="A19" s="68" t="s">
        <v>8</v>
      </c>
      <c r="B19" s="8" t="s">
        <v>204</v>
      </c>
      <c r="C19" s="295" t="s">
        <v>47</v>
      </c>
      <c r="D19" s="401" t="s">
        <v>176</v>
      </c>
      <c r="E19" s="113"/>
      <c r="F19" s="119">
        <f t="shared" ref="F19:F25" si="2">SUM(H19:J19)+SUM(M19:O19)+SUM(R19:T19)+SUM(W19:Y19)+SUM(AB19:AD19)+SUM(AG19:AI19)+SUM(AL19:AN19)</f>
        <v>2</v>
      </c>
      <c r="G19" s="124">
        <f t="shared" ref="G19:G25" si="3">L19+Q19+V19+AA19+AF19+AK19+AP19</f>
        <v>2</v>
      </c>
      <c r="H19" s="119">
        <v>2</v>
      </c>
      <c r="I19" s="333">
        <v>0</v>
      </c>
      <c r="J19" s="333">
        <v>0</v>
      </c>
      <c r="K19" s="333" t="s">
        <v>154</v>
      </c>
      <c r="L19" s="355">
        <v>2</v>
      </c>
      <c r="M19" s="119"/>
      <c r="N19" s="333"/>
      <c r="O19" s="333"/>
      <c r="P19" s="333"/>
      <c r="Q19" s="355"/>
      <c r="R19" s="119"/>
      <c r="S19" s="333"/>
      <c r="T19" s="333"/>
      <c r="U19" s="333"/>
      <c r="V19" s="355"/>
      <c r="W19" s="119"/>
      <c r="X19" s="333"/>
      <c r="Y19" s="333"/>
      <c r="Z19" s="333"/>
      <c r="AA19" s="355"/>
      <c r="AB19" s="119"/>
      <c r="AC19" s="333"/>
      <c r="AD19" s="333"/>
      <c r="AE19" s="333"/>
      <c r="AF19" s="355"/>
      <c r="AG19" s="119"/>
      <c r="AH19" s="333"/>
      <c r="AI19" s="333"/>
      <c r="AJ19" s="333"/>
      <c r="AK19" s="355"/>
      <c r="AL19" s="119"/>
      <c r="AM19" s="333"/>
      <c r="AN19" s="333"/>
      <c r="AO19" s="333"/>
      <c r="AP19" s="355"/>
      <c r="AQ19" s="420"/>
      <c r="AR19" s="421"/>
      <c r="AS19" s="422"/>
      <c r="AT19" s="423"/>
    </row>
    <row r="20" spans="1:46" s="20" customFormat="1" x14ac:dyDescent="0.2">
      <c r="A20" s="181" t="s">
        <v>9</v>
      </c>
      <c r="B20" s="8" t="s">
        <v>205</v>
      </c>
      <c r="C20" s="81" t="s">
        <v>46</v>
      </c>
      <c r="D20" s="190" t="s">
        <v>176</v>
      </c>
      <c r="E20" s="112"/>
      <c r="F20" s="120">
        <f t="shared" si="2"/>
        <v>2</v>
      </c>
      <c r="G20" s="122">
        <f t="shared" si="3"/>
        <v>2</v>
      </c>
      <c r="H20" s="120"/>
      <c r="I20" s="191"/>
      <c r="J20" s="191"/>
      <c r="K20" s="191"/>
      <c r="L20" s="193"/>
      <c r="M20" s="120">
        <v>1</v>
      </c>
      <c r="N20" s="191">
        <v>1</v>
      </c>
      <c r="O20" s="191">
        <v>0</v>
      </c>
      <c r="P20" s="191" t="s">
        <v>154</v>
      </c>
      <c r="Q20" s="193">
        <v>2</v>
      </c>
      <c r="R20" s="120"/>
      <c r="S20" s="191"/>
      <c r="T20" s="191"/>
      <c r="U20" s="191"/>
      <c r="V20" s="193"/>
      <c r="W20" s="120"/>
      <c r="X20" s="191"/>
      <c r="Y20" s="191"/>
      <c r="Z20" s="191"/>
      <c r="AA20" s="193"/>
      <c r="AB20" s="120"/>
      <c r="AC20" s="191"/>
      <c r="AD20" s="191"/>
      <c r="AE20" s="191"/>
      <c r="AF20" s="193"/>
      <c r="AG20" s="120"/>
      <c r="AH20" s="191"/>
      <c r="AI20" s="191"/>
      <c r="AJ20" s="191"/>
      <c r="AK20" s="193"/>
      <c r="AL20" s="120"/>
      <c r="AM20" s="191"/>
      <c r="AN20" s="191"/>
      <c r="AO20" s="191"/>
      <c r="AP20" s="193"/>
      <c r="AQ20" s="405"/>
      <c r="AR20" s="405"/>
      <c r="AS20" s="424"/>
      <c r="AT20" s="425"/>
    </row>
    <row r="21" spans="1:46" s="20" customFormat="1" x14ac:dyDescent="0.2">
      <c r="A21" s="181" t="s">
        <v>10</v>
      </c>
      <c r="B21" s="151" t="s">
        <v>206</v>
      </c>
      <c r="C21" s="81" t="s">
        <v>56</v>
      </c>
      <c r="D21" s="112" t="s">
        <v>177</v>
      </c>
      <c r="E21" s="112"/>
      <c r="F21" s="120">
        <f t="shared" si="2"/>
        <v>2</v>
      </c>
      <c r="G21" s="122">
        <f t="shared" si="3"/>
        <v>2</v>
      </c>
      <c r="H21" s="120"/>
      <c r="I21" s="191"/>
      <c r="J21" s="191"/>
      <c r="K21" s="191"/>
      <c r="L21" s="193"/>
      <c r="M21" s="120"/>
      <c r="N21" s="191"/>
      <c r="O21" s="191"/>
      <c r="P21" s="191"/>
      <c r="Q21" s="193"/>
      <c r="R21" s="120">
        <v>2</v>
      </c>
      <c r="S21" s="191">
        <v>0</v>
      </c>
      <c r="T21" s="191">
        <v>0</v>
      </c>
      <c r="U21" s="191" t="s">
        <v>154</v>
      </c>
      <c r="V21" s="193">
        <v>2</v>
      </c>
      <c r="W21" s="120"/>
      <c r="X21" s="191"/>
      <c r="Y21" s="191"/>
      <c r="Z21" s="191"/>
      <c r="AA21" s="193"/>
      <c r="AB21" s="120"/>
      <c r="AC21" s="191"/>
      <c r="AD21" s="191"/>
      <c r="AE21" s="191"/>
      <c r="AF21" s="193"/>
      <c r="AG21" s="120"/>
      <c r="AH21" s="191"/>
      <c r="AI21" s="191"/>
      <c r="AJ21" s="191"/>
      <c r="AK21" s="193"/>
      <c r="AL21" s="120"/>
      <c r="AM21" s="191"/>
      <c r="AN21" s="191"/>
      <c r="AO21" s="191"/>
      <c r="AP21" s="193"/>
      <c r="AQ21" s="407"/>
      <c r="AR21" s="407"/>
      <c r="AS21" s="426"/>
      <c r="AT21" s="427"/>
    </row>
    <row r="22" spans="1:46" s="20" customFormat="1" x14ac:dyDescent="0.2">
      <c r="A22" s="181" t="s">
        <v>11</v>
      </c>
      <c r="B22" s="151" t="s">
        <v>306</v>
      </c>
      <c r="C22" s="498" t="s">
        <v>57</v>
      </c>
      <c r="D22" s="112" t="s">
        <v>177</v>
      </c>
      <c r="E22" s="112"/>
      <c r="F22" s="120">
        <f t="shared" si="2"/>
        <v>2</v>
      </c>
      <c r="G22" s="122">
        <f t="shared" si="3"/>
        <v>2</v>
      </c>
      <c r="H22" s="120"/>
      <c r="I22" s="191"/>
      <c r="J22" s="191"/>
      <c r="K22" s="191"/>
      <c r="L22" s="193"/>
      <c r="M22" s="120"/>
      <c r="N22" s="191"/>
      <c r="O22" s="191"/>
      <c r="P22" s="191"/>
      <c r="Q22" s="193"/>
      <c r="R22" s="120"/>
      <c r="S22" s="191"/>
      <c r="T22" s="191"/>
      <c r="U22" s="191"/>
      <c r="V22" s="193"/>
      <c r="W22" s="120">
        <v>1</v>
      </c>
      <c r="X22" s="191">
        <v>1</v>
      </c>
      <c r="Y22" s="191">
        <v>0</v>
      </c>
      <c r="Z22" s="191" t="s">
        <v>154</v>
      </c>
      <c r="AA22" s="193">
        <v>2</v>
      </c>
      <c r="AB22" s="120"/>
      <c r="AC22" s="191"/>
      <c r="AD22" s="191"/>
      <c r="AE22" s="191"/>
      <c r="AF22" s="193"/>
      <c r="AG22" s="120"/>
      <c r="AH22" s="191"/>
      <c r="AI22" s="191"/>
      <c r="AJ22" s="191"/>
      <c r="AK22" s="193"/>
      <c r="AL22" s="120"/>
      <c r="AM22" s="191"/>
      <c r="AN22" s="191"/>
      <c r="AO22" s="191"/>
      <c r="AP22" s="193"/>
      <c r="AQ22" s="405" t="str">
        <f>A21</f>
        <v>11.</v>
      </c>
      <c r="AR22" s="405" t="str">
        <f>B21</f>
        <v>GSXVG1EBNE</v>
      </c>
      <c r="AS22" s="428"/>
      <c r="AT22" s="425"/>
    </row>
    <row r="23" spans="1:46" x14ac:dyDescent="0.2">
      <c r="A23" s="181" t="s">
        <v>12</v>
      </c>
      <c r="B23" s="151" t="s">
        <v>305</v>
      </c>
      <c r="C23" s="498" t="s">
        <v>58</v>
      </c>
      <c r="D23" s="112" t="s">
        <v>178</v>
      </c>
      <c r="E23" s="67"/>
      <c r="F23" s="120">
        <f t="shared" si="2"/>
        <v>2</v>
      </c>
      <c r="G23" s="121">
        <f t="shared" si="3"/>
        <v>3</v>
      </c>
      <c r="H23" s="100"/>
      <c r="I23" s="101"/>
      <c r="J23" s="101"/>
      <c r="K23" s="101"/>
      <c r="L23" s="135"/>
      <c r="M23" s="100"/>
      <c r="N23" s="101"/>
      <c r="O23" s="101"/>
      <c r="P23" s="101"/>
      <c r="Q23" s="135"/>
      <c r="R23" s="100"/>
      <c r="S23" s="101"/>
      <c r="T23" s="101"/>
      <c r="U23" s="101"/>
      <c r="V23" s="135"/>
      <c r="W23" s="100"/>
      <c r="X23" s="101"/>
      <c r="Y23" s="101"/>
      <c r="Z23" s="101"/>
      <c r="AA23" s="135"/>
      <c r="AB23" s="100">
        <v>1</v>
      </c>
      <c r="AC23" s="101">
        <v>1</v>
      </c>
      <c r="AD23" s="101">
        <v>0</v>
      </c>
      <c r="AE23" s="101" t="s">
        <v>154</v>
      </c>
      <c r="AF23" s="135">
        <v>3</v>
      </c>
      <c r="AG23" s="100"/>
      <c r="AH23" s="101"/>
      <c r="AI23" s="101"/>
      <c r="AJ23" s="101"/>
      <c r="AK23" s="135"/>
      <c r="AL23" s="100"/>
      <c r="AM23" s="101"/>
      <c r="AN23" s="101"/>
      <c r="AO23" s="101"/>
      <c r="AP23" s="135"/>
      <c r="AQ23" s="407"/>
      <c r="AR23" s="407"/>
      <c r="AS23" s="429"/>
      <c r="AT23" s="408"/>
    </row>
    <row r="24" spans="1:46" s="20" customFormat="1" x14ac:dyDescent="0.2">
      <c r="A24" s="181" t="s">
        <v>13</v>
      </c>
      <c r="B24" s="151" t="s">
        <v>207</v>
      </c>
      <c r="C24" s="81" t="s">
        <v>59</v>
      </c>
      <c r="D24" s="112" t="s">
        <v>195</v>
      </c>
      <c r="E24" s="112"/>
      <c r="F24" s="120">
        <f t="shared" si="2"/>
        <v>2</v>
      </c>
      <c r="G24" s="122">
        <f t="shared" si="3"/>
        <v>3</v>
      </c>
      <c r="H24" s="120"/>
      <c r="I24" s="191"/>
      <c r="J24" s="191"/>
      <c r="K24" s="191"/>
      <c r="L24" s="193"/>
      <c r="M24" s="120"/>
      <c r="N24" s="191"/>
      <c r="O24" s="191"/>
      <c r="P24" s="191"/>
      <c r="Q24" s="193"/>
      <c r="R24" s="120"/>
      <c r="S24" s="191"/>
      <c r="T24" s="191"/>
      <c r="U24" s="191"/>
      <c r="V24" s="193"/>
      <c r="W24" s="120"/>
      <c r="X24" s="191"/>
      <c r="Y24" s="191"/>
      <c r="Z24" s="191"/>
      <c r="AA24" s="193"/>
      <c r="AB24" s="120"/>
      <c r="AC24" s="191"/>
      <c r="AD24" s="191"/>
      <c r="AE24" s="191"/>
      <c r="AF24" s="193"/>
      <c r="AG24" s="120">
        <v>2</v>
      </c>
      <c r="AH24" s="191">
        <v>0</v>
      </c>
      <c r="AI24" s="191">
        <v>0</v>
      </c>
      <c r="AJ24" s="191" t="s">
        <v>154</v>
      </c>
      <c r="AK24" s="193">
        <v>3</v>
      </c>
      <c r="AL24" s="120"/>
      <c r="AM24" s="191"/>
      <c r="AN24" s="191"/>
      <c r="AO24" s="191"/>
      <c r="AP24" s="193"/>
      <c r="AQ24" s="405"/>
      <c r="AR24" s="405"/>
      <c r="AS24" s="426"/>
      <c r="AT24" s="427"/>
    </row>
    <row r="25" spans="1:46" ht="13.5" thickBot="1" x14ac:dyDescent="0.25">
      <c r="A25" s="242" t="s">
        <v>14</v>
      </c>
      <c r="B25" s="497" t="s">
        <v>208</v>
      </c>
      <c r="C25" s="286" t="s">
        <v>48</v>
      </c>
      <c r="D25" s="243" t="s">
        <v>179</v>
      </c>
      <c r="E25" s="243"/>
      <c r="F25" s="244">
        <f t="shared" si="2"/>
        <v>2</v>
      </c>
      <c r="G25" s="245">
        <f t="shared" si="3"/>
        <v>4</v>
      </c>
      <c r="H25" s="105"/>
      <c r="I25" s="106"/>
      <c r="J25" s="106"/>
      <c r="K25" s="106"/>
      <c r="L25" s="356"/>
      <c r="M25" s="105"/>
      <c r="N25" s="106"/>
      <c r="O25" s="106"/>
      <c r="P25" s="106"/>
      <c r="Q25" s="356"/>
      <c r="R25" s="105"/>
      <c r="S25" s="106"/>
      <c r="T25" s="106"/>
      <c r="U25" s="106"/>
      <c r="V25" s="356"/>
      <c r="W25" s="244">
        <v>2</v>
      </c>
      <c r="X25" s="357">
        <v>0</v>
      </c>
      <c r="Y25" s="357">
        <v>0</v>
      </c>
      <c r="Z25" s="357" t="s">
        <v>154</v>
      </c>
      <c r="AA25" s="279">
        <v>4</v>
      </c>
      <c r="AB25" s="105"/>
      <c r="AC25" s="106"/>
      <c r="AD25" s="106"/>
      <c r="AE25" s="106"/>
      <c r="AF25" s="356"/>
      <c r="AG25" s="105"/>
      <c r="AH25" s="106"/>
      <c r="AI25" s="106"/>
      <c r="AJ25" s="106"/>
      <c r="AK25" s="356"/>
      <c r="AL25" s="105"/>
      <c r="AM25" s="106"/>
      <c r="AN25" s="106"/>
      <c r="AO25" s="106"/>
      <c r="AP25" s="356"/>
      <c r="AQ25" s="430"/>
      <c r="AR25" s="431"/>
      <c r="AS25" s="432"/>
      <c r="AT25" s="433"/>
    </row>
    <row r="26" spans="1:46" x14ac:dyDescent="0.2">
      <c r="A26" s="589" t="s">
        <v>150</v>
      </c>
      <c r="B26" s="589"/>
      <c r="C26" s="589"/>
      <c r="D26" s="15"/>
      <c r="E26" s="15"/>
      <c r="F26" s="536"/>
      <c r="G26" s="536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2"/>
      <c r="AN26" s="512"/>
      <c r="AO26" s="512"/>
      <c r="AP26" s="512"/>
      <c r="AQ26" s="2"/>
      <c r="AR26" s="41"/>
      <c r="AS26" s="51"/>
      <c r="AT26" s="41"/>
    </row>
    <row r="27" spans="1:46" x14ac:dyDescent="0.2">
      <c r="B27" s="16"/>
      <c r="C27" s="25"/>
      <c r="D27" s="111"/>
      <c r="E27" s="111"/>
      <c r="F27" s="536"/>
      <c r="G27" s="53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512"/>
      <c r="AM27" s="512"/>
      <c r="AN27" s="512"/>
      <c r="AO27" s="512"/>
      <c r="AP27" s="512"/>
      <c r="AQ27" s="2"/>
      <c r="AR27" s="41"/>
      <c r="AS27" s="51"/>
      <c r="AT27" s="41"/>
    </row>
    <row r="28" spans="1:46" x14ac:dyDescent="0.2">
      <c r="B28" s="7"/>
      <c r="C28" s="15"/>
      <c r="D28" s="15"/>
      <c r="E28" s="15"/>
      <c r="F28" s="536"/>
      <c r="G28" s="536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2"/>
      <c r="AR28" s="41"/>
      <c r="AS28" s="51"/>
      <c r="AT28" s="41"/>
    </row>
    <row r="29" spans="1:46" ht="16.5" thickBot="1" x14ac:dyDescent="0.25">
      <c r="A29" s="617"/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  <c r="AL29" s="618"/>
      <c r="AM29" s="618"/>
      <c r="AN29" s="618"/>
      <c r="AO29" s="618"/>
      <c r="AP29" s="618"/>
      <c r="AQ29" s="618"/>
      <c r="AR29" s="618"/>
      <c r="AS29" s="618"/>
      <c r="AT29" s="618"/>
    </row>
    <row r="30" spans="1:46" x14ac:dyDescent="0.2">
      <c r="A30" s="239"/>
      <c r="B30" s="587" t="s">
        <v>67</v>
      </c>
      <c r="C30" s="577" t="s">
        <v>68</v>
      </c>
      <c r="D30" s="564" t="s">
        <v>70</v>
      </c>
      <c r="E30" s="566" t="s">
        <v>71</v>
      </c>
      <c r="F30" s="557" t="s">
        <v>72</v>
      </c>
      <c r="G30" s="559" t="s">
        <v>73</v>
      </c>
      <c r="H30" s="568" t="s">
        <v>74</v>
      </c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70"/>
      <c r="AQ30" s="581"/>
      <c r="AR30" s="583" t="s">
        <v>80</v>
      </c>
      <c r="AS30" s="579"/>
      <c r="AT30" s="572" t="s">
        <v>80</v>
      </c>
    </row>
    <row r="31" spans="1:46" ht="13.5" thickBot="1" x14ac:dyDescent="0.25">
      <c r="A31" s="35"/>
      <c r="B31" s="588"/>
      <c r="C31" s="578"/>
      <c r="D31" s="565"/>
      <c r="E31" s="567"/>
      <c r="F31" s="558"/>
      <c r="G31" s="560"/>
      <c r="H31" s="453"/>
      <c r="I31" s="454"/>
      <c r="J31" s="454" t="s">
        <v>0</v>
      </c>
      <c r="K31" s="454"/>
      <c r="L31" s="455"/>
      <c r="M31" s="454"/>
      <c r="N31" s="454"/>
      <c r="O31" s="454" t="s">
        <v>1</v>
      </c>
      <c r="P31" s="454"/>
      <c r="Q31" s="455"/>
      <c r="R31" s="454"/>
      <c r="S31" s="454"/>
      <c r="T31" s="454" t="s">
        <v>2</v>
      </c>
      <c r="U31" s="454"/>
      <c r="V31" s="455"/>
      <c r="W31" s="454"/>
      <c r="X31" s="454"/>
      <c r="Y31" s="454" t="s">
        <v>3</v>
      </c>
      <c r="Z31" s="454"/>
      <c r="AA31" s="455"/>
      <c r="AB31" s="454"/>
      <c r="AC31" s="454"/>
      <c r="AD31" s="454" t="s">
        <v>4</v>
      </c>
      <c r="AE31" s="454"/>
      <c r="AF31" s="455"/>
      <c r="AG31" s="453"/>
      <c r="AH31" s="454"/>
      <c r="AI31" s="454" t="s">
        <v>5</v>
      </c>
      <c r="AJ31" s="454"/>
      <c r="AK31" s="456"/>
      <c r="AL31" s="453"/>
      <c r="AM31" s="454"/>
      <c r="AN31" s="454" t="s">
        <v>6</v>
      </c>
      <c r="AO31" s="454"/>
      <c r="AP31" s="456"/>
      <c r="AQ31" s="582"/>
      <c r="AR31" s="584"/>
      <c r="AS31" s="580"/>
      <c r="AT31" s="573"/>
    </row>
    <row r="32" spans="1:46" x14ac:dyDescent="0.2">
      <c r="A32" s="251"/>
      <c r="B32" s="240"/>
      <c r="C32" s="250"/>
      <c r="D32" s="127"/>
      <c r="E32" s="127"/>
      <c r="F32" s="562"/>
      <c r="G32" s="571"/>
      <c r="H32" s="457" t="s">
        <v>75</v>
      </c>
      <c r="I32" s="458" t="s">
        <v>76</v>
      </c>
      <c r="J32" s="458" t="s">
        <v>77</v>
      </c>
      <c r="K32" s="458" t="s">
        <v>78</v>
      </c>
      <c r="L32" s="459" t="s">
        <v>79</v>
      </c>
      <c r="M32" s="457" t="s">
        <v>75</v>
      </c>
      <c r="N32" s="458" t="s">
        <v>76</v>
      </c>
      <c r="O32" s="458" t="s">
        <v>77</v>
      </c>
      <c r="P32" s="458" t="s">
        <v>78</v>
      </c>
      <c r="Q32" s="459" t="s">
        <v>79</v>
      </c>
      <c r="R32" s="457" t="s">
        <v>75</v>
      </c>
      <c r="S32" s="458" t="s">
        <v>76</v>
      </c>
      <c r="T32" s="458" t="s">
        <v>77</v>
      </c>
      <c r="U32" s="458" t="s">
        <v>78</v>
      </c>
      <c r="V32" s="459" t="s">
        <v>79</v>
      </c>
      <c r="W32" s="457" t="s">
        <v>75</v>
      </c>
      <c r="X32" s="458" t="s">
        <v>76</v>
      </c>
      <c r="Y32" s="458" t="s">
        <v>77</v>
      </c>
      <c r="Z32" s="458" t="s">
        <v>78</v>
      </c>
      <c r="AA32" s="459" t="s">
        <v>79</v>
      </c>
      <c r="AB32" s="457" t="s">
        <v>75</v>
      </c>
      <c r="AC32" s="458" t="s">
        <v>76</v>
      </c>
      <c r="AD32" s="458" t="s">
        <v>77</v>
      </c>
      <c r="AE32" s="458" t="s">
        <v>78</v>
      </c>
      <c r="AF32" s="459" t="s">
        <v>79</v>
      </c>
      <c r="AG32" s="457" t="s">
        <v>75</v>
      </c>
      <c r="AH32" s="458" t="s">
        <v>76</v>
      </c>
      <c r="AI32" s="458" t="s">
        <v>77</v>
      </c>
      <c r="AJ32" s="458" t="s">
        <v>78</v>
      </c>
      <c r="AK32" s="459" t="s">
        <v>79</v>
      </c>
      <c r="AL32" s="457" t="s">
        <v>75</v>
      </c>
      <c r="AM32" s="458" t="s">
        <v>76</v>
      </c>
      <c r="AN32" s="458" t="s">
        <v>77</v>
      </c>
      <c r="AO32" s="458" t="s">
        <v>78</v>
      </c>
      <c r="AP32" s="459" t="s">
        <v>79</v>
      </c>
      <c r="AQ32" s="290"/>
      <c r="AR32" s="450" t="s">
        <v>67</v>
      </c>
      <c r="AS32" s="451"/>
      <c r="AT32" s="452" t="s">
        <v>67</v>
      </c>
    </row>
    <row r="33" spans="1:46" x14ac:dyDescent="0.15">
      <c r="A33" s="37"/>
      <c r="B33" s="585" t="s">
        <v>83</v>
      </c>
      <c r="C33" s="586"/>
      <c r="D33" s="70"/>
      <c r="E33" s="70"/>
      <c r="F33" s="57">
        <f>SUM(F34:F51)</f>
        <v>89</v>
      </c>
      <c r="G33" s="246">
        <f>SUM(G34:G54)</f>
        <v>122</v>
      </c>
      <c r="H33" s="37">
        <f>SUM(H34:H54)</f>
        <v>3</v>
      </c>
      <c r="I33" s="64">
        <f>SUM(I34:I54)</f>
        <v>0</v>
      </c>
      <c r="J33" s="64">
        <f>SUM(J34:J54)</f>
        <v>3</v>
      </c>
      <c r="K33" s="64"/>
      <c r="L33" s="246">
        <f>SUM(L34:L54)</f>
        <v>6</v>
      </c>
      <c r="M33" s="37">
        <f>SUM(M34:M54)</f>
        <v>7</v>
      </c>
      <c r="N33" s="64">
        <f>SUM(N34:N54)</f>
        <v>0</v>
      </c>
      <c r="O33" s="64">
        <f>SUM(O34:O54)</f>
        <v>7</v>
      </c>
      <c r="P33" s="64"/>
      <c r="Q33" s="246">
        <f>SUM(Q34:Q54)</f>
        <v>14</v>
      </c>
      <c r="R33" s="37">
        <f>SUM(R34:R54)</f>
        <v>8</v>
      </c>
      <c r="S33" s="64">
        <f>SUM(S34:S54)</f>
        <v>1</v>
      </c>
      <c r="T33" s="64">
        <f>SUM(T34:T54)</f>
        <v>12</v>
      </c>
      <c r="U33" s="64"/>
      <c r="V33" s="246">
        <f>SUM(V34:V54)</f>
        <v>25</v>
      </c>
      <c r="W33" s="37">
        <f>SUM(W34:W54)</f>
        <v>9</v>
      </c>
      <c r="X33" s="64">
        <f>SUM(X34:X54)</f>
        <v>0</v>
      </c>
      <c r="Y33" s="64">
        <f>SUM(Y34:Y54)</f>
        <v>10</v>
      </c>
      <c r="Z33" s="64"/>
      <c r="AA33" s="246">
        <f>SUM(AA34:AA54)</f>
        <v>22</v>
      </c>
      <c r="AB33" s="37">
        <f>SUM(AB34:AB54)</f>
        <v>7</v>
      </c>
      <c r="AC33" s="64">
        <f>SUM(AC34:AC54)</f>
        <v>0</v>
      </c>
      <c r="AD33" s="64">
        <f>SUM(AD34:AD54)</f>
        <v>8</v>
      </c>
      <c r="AE33" s="64"/>
      <c r="AF33" s="246">
        <f>SUM(AF34:AF54)</f>
        <v>18</v>
      </c>
      <c r="AG33" s="37">
        <f>SUM(AG34:AG54)</f>
        <v>4</v>
      </c>
      <c r="AH33" s="64">
        <f>SUM(AH34:AH54)</f>
        <v>0</v>
      </c>
      <c r="AI33" s="64">
        <f>SUM(AI34:AI54)</f>
        <v>5</v>
      </c>
      <c r="AJ33" s="64"/>
      <c r="AK33" s="246">
        <f>SUM(AK34:AK54)</f>
        <v>17</v>
      </c>
      <c r="AL33" s="37">
        <f>SUM(AL34:AL54)</f>
        <v>4</v>
      </c>
      <c r="AM33" s="64">
        <f>SUM(AM34:AM54)</f>
        <v>0</v>
      </c>
      <c r="AN33" s="64">
        <f>SUM(AN34:AN54)</f>
        <v>5</v>
      </c>
      <c r="AO33" s="64"/>
      <c r="AP33" s="246">
        <f>SUM(AP34:AP54)</f>
        <v>20</v>
      </c>
      <c r="AQ33" s="37"/>
      <c r="AR33" s="24"/>
      <c r="AS33" s="52"/>
      <c r="AT33" s="277"/>
    </row>
    <row r="34" spans="1:46" x14ac:dyDescent="0.2">
      <c r="A34" s="68" t="s">
        <v>43</v>
      </c>
      <c r="B34" s="8" t="s">
        <v>209</v>
      </c>
      <c r="C34" s="295" t="s">
        <v>273</v>
      </c>
      <c r="D34" s="401" t="s">
        <v>180</v>
      </c>
      <c r="E34" s="113"/>
      <c r="F34" s="119">
        <f t="shared" ref="F34:F51" si="4">SUM(H34:J34)+SUM(M34:O34)+SUM(R34:T34)+SUM(W34:Y34)+SUM(AB34:AD34)+SUM(AG34:AI34)+SUM(AL34:AN34)</f>
        <v>6</v>
      </c>
      <c r="G34" s="125">
        <f t="shared" ref="G34:G51" si="5">L34+Q34+V34+AA34+AF34+AK34+AP34</f>
        <v>6</v>
      </c>
      <c r="H34" s="129">
        <v>3</v>
      </c>
      <c r="I34" s="130">
        <v>0</v>
      </c>
      <c r="J34" s="78">
        <v>3</v>
      </c>
      <c r="K34" s="131" t="s">
        <v>155</v>
      </c>
      <c r="L34" s="132">
        <v>6</v>
      </c>
      <c r="M34" s="129"/>
      <c r="N34" s="130"/>
      <c r="O34" s="78"/>
      <c r="P34" s="131"/>
      <c r="Q34" s="132"/>
      <c r="R34" s="78"/>
      <c r="S34" s="130"/>
      <c r="T34" s="78"/>
      <c r="U34" s="131"/>
      <c r="V34" s="132"/>
      <c r="W34" s="129"/>
      <c r="X34" s="130"/>
      <c r="Y34" s="78"/>
      <c r="Z34" s="131"/>
      <c r="AA34" s="132"/>
      <c r="AB34" s="129"/>
      <c r="AC34" s="130"/>
      <c r="AD34" s="78"/>
      <c r="AE34" s="131"/>
      <c r="AF34" s="132"/>
      <c r="AG34" s="133"/>
      <c r="AH34" s="130"/>
      <c r="AI34" s="78"/>
      <c r="AJ34" s="131"/>
      <c r="AK34" s="132"/>
      <c r="AL34" s="129"/>
      <c r="AM34" s="130"/>
      <c r="AN34" s="78"/>
      <c r="AO34" s="131"/>
      <c r="AP34" s="132"/>
      <c r="AQ34" s="395"/>
      <c r="AR34" s="393"/>
      <c r="AS34" s="60"/>
      <c r="AT34" s="61"/>
    </row>
    <row r="35" spans="1:46" x14ac:dyDescent="0.2">
      <c r="A35" s="181" t="s">
        <v>44</v>
      </c>
      <c r="B35" s="152" t="s">
        <v>210</v>
      </c>
      <c r="C35" s="81" t="s">
        <v>274</v>
      </c>
      <c r="D35" s="190" t="s">
        <v>192</v>
      </c>
      <c r="E35" s="112"/>
      <c r="F35" s="120">
        <f t="shared" si="4"/>
        <v>6</v>
      </c>
      <c r="G35" s="125">
        <f t="shared" si="5"/>
        <v>6</v>
      </c>
      <c r="H35" s="100"/>
      <c r="I35" s="101"/>
      <c r="J35" s="84"/>
      <c r="K35" s="134"/>
      <c r="L35" s="135"/>
      <c r="M35" s="194">
        <v>3</v>
      </c>
      <c r="N35" s="101">
        <v>0</v>
      </c>
      <c r="O35" s="84">
        <v>3</v>
      </c>
      <c r="P35" s="134" t="s">
        <v>155</v>
      </c>
      <c r="Q35" s="135">
        <v>6</v>
      </c>
      <c r="R35" s="84"/>
      <c r="S35" s="101"/>
      <c r="T35" s="84"/>
      <c r="U35" s="134"/>
      <c r="V35" s="135"/>
      <c r="W35" s="100"/>
      <c r="X35" s="101"/>
      <c r="Y35" s="84"/>
      <c r="Z35" s="134"/>
      <c r="AA35" s="135"/>
      <c r="AB35" s="100"/>
      <c r="AC35" s="101"/>
      <c r="AD35" s="84"/>
      <c r="AE35" s="134"/>
      <c r="AF35" s="135"/>
      <c r="AG35" s="100"/>
      <c r="AH35" s="102"/>
      <c r="AI35" s="84"/>
      <c r="AJ35" s="134"/>
      <c r="AK35" s="135"/>
      <c r="AL35" s="100"/>
      <c r="AM35" s="101"/>
      <c r="AN35" s="84"/>
      <c r="AO35" s="134"/>
      <c r="AP35" s="135"/>
      <c r="AQ35" s="474" t="str">
        <f>A34</f>
        <v>16.</v>
      </c>
      <c r="AR35" s="460" t="str">
        <f>B34</f>
        <v>NIXSF1EBNE</v>
      </c>
      <c r="AS35" s="461"/>
      <c r="AT35" s="462"/>
    </row>
    <row r="36" spans="1:46" ht="18.75" customHeight="1" x14ac:dyDescent="0.2">
      <c r="A36" s="178" t="s">
        <v>15</v>
      </c>
      <c r="B36" s="152" t="s">
        <v>211</v>
      </c>
      <c r="C36" s="81" t="s">
        <v>275</v>
      </c>
      <c r="D36" s="112" t="s">
        <v>181</v>
      </c>
      <c r="E36" s="112"/>
      <c r="F36" s="120">
        <f t="shared" si="4"/>
        <v>5</v>
      </c>
      <c r="G36" s="125">
        <f t="shared" si="5"/>
        <v>5</v>
      </c>
      <c r="H36" s="120"/>
      <c r="I36" s="191"/>
      <c r="J36" s="188"/>
      <c r="K36" s="192"/>
      <c r="L36" s="193"/>
      <c r="M36" s="120"/>
      <c r="N36" s="191"/>
      <c r="O36" s="188"/>
      <c r="P36" s="192"/>
      <c r="Q36" s="193"/>
      <c r="R36" s="188">
        <v>0</v>
      </c>
      <c r="S36" s="191">
        <v>0</v>
      </c>
      <c r="T36" s="188">
        <v>5</v>
      </c>
      <c r="U36" s="192" t="s">
        <v>154</v>
      </c>
      <c r="V36" s="193">
        <v>5</v>
      </c>
      <c r="W36" s="120"/>
      <c r="X36" s="191"/>
      <c r="Y36" s="188"/>
      <c r="Z36" s="192"/>
      <c r="AA36" s="193"/>
      <c r="AB36" s="120"/>
      <c r="AC36" s="191"/>
      <c r="AD36" s="188"/>
      <c r="AE36" s="192"/>
      <c r="AF36" s="193"/>
      <c r="AG36" s="120"/>
      <c r="AH36" s="136"/>
      <c r="AI36" s="188"/>
      <c r="AJ36" s="192"/>
      <c r="AK36" s="193"/>
      <c r="AL36" s="120"/>
      <c r="AM36" s="191"/>
      <c r="AN36" s="188"/>
      <c r="AO36" s="192"/>
      <c r="AP36" s="193"/>
      <c r="AQ36" s="474" t="str">
        <f>A35</f>
        <v>17.</v>
      </c>
      <c r="AR36" s="460" t="str">
        <f>B35</f>
        <v>NIXSF2EBNE</v>
      </c>
      <c r="AS36" s="463"/>
      <c r="AT36" s="464"/>
    </row>
    <row r="37" spans="1:46" x14ac:dyDescent="0.2">
      <c r="A37" s="181" t="s">
        <v>16</v>
      </c>
      <c r="B37" s="152" t="s">
        <v>212</v>
      </c>
      <c r="C37" s="81" t="s">
        <v>60</v>
      </c>
      <c r="D37" s="112" t="s">
        <v>182</v>
      </c>
      <c r="E37" s="112"/>
      <c r="F37" s="120">
        <f t="shared" si="4"/>
        <v>4</v>
      </c>
      <c r="G37" s="125">
        <f t="shared" si="5"/>
        <v>5</v>
      </c>
      <c r="H37" s="120"/>
      <c r="I37" s="191"/>
      <c r="J37" s="188"/>
      <c r="K37" s="192"/>
      <c r="L37" s="193"/>
      <c r="M37" s="120"/>
      <c r="N37" s="191"/>
      <c r="O37" s="188"/>
      <c r="P37" s="192"/>
      <c r="Q37" s="193"/>
      <c r="R37" s="188">
        <v>2</v>
      </c>
      <c r="S37" s="191">
        <v>0</v>
      </c>
      <c r="T37" s="188">
        <v>2</v>
      </c>
      <c r="U37" s="192" t="s">
        <v>154</v>
      </c>
      <c r="V37" s="193">
        <v>5</v>
      </c>
      <c r="W37" s="120"/>
      <c r="X37" s="191"/>
      <c r="Y37" s="188"/>
      <c r="Z37" s="192"/>
      <c r="AA37" s="193"/>
      <c r="AB37" s="120"/>
      <c r="AC37" s="191"/>
      <c r="AD37" s="188"/>
      <c r="AE37" s="192"/>
      <c r="AF37" s="193"/>
      <c r="AG37" s="120"/>
      <c r="AH37" s="136"/>
      <c r="AI37" s="188"/>
      <c r="AJ37" s="192"/>
      <c r="AK37" s="193"/>
      <c r="AL37" s="120"/>
      <c r="AM37" s="191"/>
      <c r="AN37" s="188"/>
      <c r="AO37" s="192"/>
      <c r="AP37" s="193"/>
      <c r="AQ37" s="474" t="str">
        <f>A34</f>
        <v>16.</v>
      </c>
      <c r="AR37" s="460" t="str">
        <f>B34</f>
        <v>NIXSF1EBNE</v>
      </c>
      <c r="AS37" s="463"/>
      <c r="AT37" s="464"/>
    </row>
    <row r="38" spans="1:46" x14ac:dyDescent="0.2">
      <c r="A38" s="178" t="s">
        <v>36</v>
      </c>
      <c r="B38" s="151" t="s">
        <v>213</v>
      </c>
      <c r="C38" s="81" t="s">
        <v>276</v>
      </c>
      <c r="D38" s="112" t="s">
        <v>183</v>
      </c>
      <c r="E38" s="112"/>
      <c r="F38" s="120">
        <f t="shared" si="4"/>
        <v>5</v>
      </c>
      <c r="G38" s="125">
        <f t="shared" si="5"/>
        <v>5</v>
      </c>
      <c r="H38" s="120"/>
      <c r="I38" s="191"/>
      <c r="J38" s="188"/>
      <c r="K38" s="192"/>
      <c r="L38" s="193"/>
      <c r="M38" s="120"/>
      <c r="N38" s="191"/>
      <c r="O38" s="136"/>
      <c r="P38" s="191"/>
      <c r="Q38" s="193"/>
      <c r="R38" s="188"/>
      <c r="S38" s="191"/>
      <c r="T38" s="136"/>
      <c r="U38" s="191"/>
      <c r="V38" s="202"/>
      <c r="W38" s="120">
        <v>2</v>
      </c>
      <c r="X38" s="191">
        <v>0</v>
      </c>
      <c r="Y38" s="188">
        <v>3</v>
      </c>
      <c r="Z38" s="192" t="s">
        <v>155</v>
      </c>
      <c r="AA38" s="193">
        <v>5</v>
      </c>
      <c r="AB38" s="120"/>
      <c r="AC38" s="191"/>
      <c r="AD38" s="188"/>
      <c r="AE38" s="192"/>
      <c r="AF38" s="193"/>
      <c r="AG38" s="120"/>
      <c r="AH38" s="136"/>
      <c r="AI38" s="188"/>
      <c r="AJ38" s="192"/>
      <c r="AK38" s="193"/>
      <c r="AL38" s="120"/>
      <c r="AM38" s="191"/>
      <c r="AN38" s="188"/>
      <c r="AO38" s="192"/>
      <c r="AP38" s="193"/>
      <c r="AQ38" s="475" t="str">
        <f>A36</f>
        <v>18.</v>
      </c>
      <c r="AR38" s="465" t="str">
        <f>B36</f>
        <v>NIXWH1EBNE</v>
      </c>
      <c r="AS38" s="463"/>
      <c r="AT38" s="464"/>
    </row>
    <row r="39" spans="1:46" x14ac:dyDescent="0.2">
      <c r="A39" s="181" t="s">
        <v>17</v>
      </c>
      <c r="B39" s="184" t="s">
        <v>214</v>
      </c>
      <c r="C39" s="81" t="s">
        <v>277</v>
      </c>
      <c r="D39" s="112" t="s">
        <v>166</v>
      </c>
      <c r="E39" s="112"/>
      <c r="F39" s="120">
        <f t="shared" si="4"/>
        <v>3</v>
      </c>
      <c r="G39" s="125">
        <f t="shared" si="5"/>
        <v>5</v>
      </c>
      <c r="H39" s="120"/>
      <c r="I39" s="191"/>
      <c r="J39" s="188"/>
      <c r="K39" s="192"/>
      <c r="L39" s="193"/>
      <c r="M39" s="120"/>
      <c r="N39" s="191"/>
      <c r="O39" s="136"/>
      <c r="P39" s="191"/>
      <c r="Q39" s="202"/>
      <c r="R39" s="188">
        <v>2</v>
      </c>
      <c r="S39" s="191">
        <v>1</v>
      </c>
      <c r="T39" s="188">
        <v>0</v>
      </c>
      <c r="U39" s="192" t="s">
        <v>155</v>
      </c>
      <c r="V39" s="193">
        <v>5</v>
      </c>
      <c r="W39" s="120"/>
      <c r="X39" s="191"/>
      <c r="Y39" s="188"/>
      <c r="Z39" s="192"/>
      <c r="AA39" s="193"/>
      <c r="AB39" s="120"/>
      <c r="AC39" s="191"/>
      <c r="AD39" s="188"/>
      <c r="AE39" s="192"/>
      <c r="AF39" s="193"/>
      <c r="AG39" s="120"/>
      <c r="AH39" s="136"/>
      <c r="AI39" s="188"/>
      <c r="AJ39" s="192"/>
      <c r="AK39" s="193"/>
      <c r="AL39" s="120"/>
      <c r="AM39" s="191"/>
      <c r="AN39" s="188"/>
      <c r="AO39" s="192"/>
      <c r="AP39" s="193"/>
      <c r="AQ39" s="475" t="str">
        <f>A11</f>
        <v>2.</v>
      </c>
      <c r="AR39" s="465" t="str">
        <f>B11</f>
        <v>NMXAN2EBNE</v>
      </c>
      <c r="AS39" s="463"/>
      <c r="AT39" s="466"/>
    </row>
    <row r="40" spans="1:46" x14ac:dyDescent="0.2">
      <c r="A40" s="178" t="s">
        <v>18</v>
      </c>
      <c r="B40" s="152" t="s">
        <v>215</v>
      </c>
      <c r="C40" s="81" t="s">
        <v>151</v>
      </c>
      <c r="D40" s="112" t="s">
        <v>169</v>
      </c>
      <c r="E40" s="112"/>
      <c r="F40" s="120">
        <f t="shared" si="4"/>
        <v>4</v>
      </c>
      <c r="G40" s="125">
        <f t="shared" si="5"/>
        <v>4</v>
      </c>
      <c r="H40" s="120"/>
      <c r="I40" s="191"/>
      <c r="J40" s="188"/>
      <c r="K40" s="192"/>
      <c r="L40" s="193"/>
      <c r="M40" s="120">
        <v>2</v>
      </c>
      <c r="N40" s="191">
        <v>0</v>
      </c>
      <c r="O40" s="188">
        <v>2</v>
      </c>
      <c r="P40" s="192" t="s">
        <v>154</v>
      </c>
      <c r="Q40" s="193">
        <v>4</v>
      </c>
      <c r="R40" s="188"/>
      <c r="S40" s="191"/>
      <c r="T40" s="188"/>
      <c r="U40" s="192"/>
      <c r="V40" s="193"/>
      <c r="W40" s="120"/>
      <c r="X40" s="191"/>
      <c r="Y40" s="188"/>
      <c r="Z40" s="192"/>
      <c r="AA40" s="193"/>
      <c r="AB40" s="120"/>
      <c r="AC40" s="191"/>
      <c r="AD40" s="188"/>
      <c r="AE40" s="192"/>
      <c r="AF40" s="193"/>
      <c r="AG40" s="120"/>
      <c r="AH40" s="136"/>
      <c r="AI40" s="188"/>
      <c r="AJ40" s="192"/>
      <c r="AK40" s="193"/>
      <c r="AL40" s="120"/>
      <c r="AM40" s="191"/>
      <c r="AN40" s="188"/>
      <c r="AO40" s="192"/>
      <c r="AP40" s="193"/>
      <c r="AQ40" s="474"/>
      <c r="AR40" s="465"/>
      <c r="AS40" s="463"/>
      <c r="AT40" s="464"/>
    </row>
    <row r="41" spans="1:46" x14ac:dyDescent="0.2">
      <c r="A41" s="181" t="s">
        <v>19</v>
      </c>
      <c r="B41" s="152" t="s">
        <v>216</v>
      </c>
      <c r="C41" s="81" t="s">
        <v>49</v>
      </c>
      <c r="D41" s="112" t="s">
        <v>167</v>
      </c>
      <c r="E41" s="112"/>
      <c r="F41" s="120">
        <f t="shared" si="4"/>
        <v>4</v>
      </c>
      <c r="G41" s="125">
        <f t="shared" si="5"/>
        <v>5</v>
      </c>
      <c r="H41" s="120"/>
      <c r="I41" s="191"/>
      <c r="J41" s="188"/>
      <c r="K41" s="192"/>
      <c r="L41" s="193"/>
      <c r="M41" s="120"/>
      <c r="N41" s="191"/>
      <c r="O41" s="188"/>
      <c r="P41" s="192"/>
      <c r="Q41" s="193"/>
      <c r="R41" s="188">
        <v>2</v>
      </c>
      <c r="S41" s="191">
        <v>0</v>
      </c>
      <c r="T41" s="188">
        <v>2</v>
      </c>
      <c r="U41" s="192" t="s">
        <v>154</v>
      </c>
      <c r="V41" s="193">
        <v>5</v>
      </c>
      <c r="W41" s="120"/>
      <c r="X41" s="191"/>
      <c r="Y41" s="188"/>
      <c r="Z41" s="192"/>
      <c r="AA41" s="193"/>
      <c r="AB41" s="120"/>
      <c r="AC41" s="191"/>
      <c r="AD41" s="188"/>
      <c r="AE41" s="192"/>
      <c r="AF41" s="193"/>
      <c r="AG41" s="120"/>
      <c r="AH41" s="136"/>
      <c r="AI41" s="188"/>
      <c r="AJ41" s="192"/>
      <c r="AK41" s="193"/>
      <c r="AL41" s="120"/>
      <c r="AM41" s="191"/>
      <c r="AN41" s="188"/>
      <c r="AO41" s="192"/>
      <c r="AP41" s="193"/>
      <c r="AQ41" s="475" t="str">
        <f>A40</f>
        <v>22.</v>
      </c>
      <c r="AR41" s="465" t="str">
        <f>B40</f>
        <v>NIEEL0EBNE</v>
      </c>
      <c r="AS41" s="463"/>
      <c r="AT41" s="464"/>
    </row>
    <row r="42" spans="1:46" s="20" customFormat="1" x14ac:dyDescent="0.2">
      <c r="A42" s="178" t="s">
        <v>20</v>
      </c>
      <c r="B42" s="151" t="s">
        <v>217</v>
      </c>
      <c r="C42" s="81" t="s">
        <v>152</v>
      </c>
      <c r="D42" s="112" t="s">
        <v>184</v>
      </c>
      <c r="E42" s="112"/>
      <c r="F42" s="120">
        <f t="shared" si="4"/>
        <v>4</v>
      </c>
      <c r="G42" s="125">
        <f t="shared" si="5"/>
        <v>4</v>
      </c>
      <c r="H42" s="120"/>
      <c r="I42" s="191"/>
      <c r="J42" s="188"/>
      <c r="K42" s="192"/>
      <c r="L42" s="193"/>
      <c r="M42" s="120"/>
      <c r="N42" s="191"/>
      <c r="O42" s="188"/>
      <c r="P42" s="192"/>
      <c r="Q42" s="193"/>
      <c r="R42" s="188"/>
      <c r="S42" s="191"/>
      <c r="T42" s="188"/>
      <c r="U42" s="192"/>
      <c r="V42" s="193"/>
      <c r="W42" s="120"/>
      <c r="X42" s="191"/>
      <c r="Y42" s="188"/>
      <c r="Z42" s="192"/>
      <c r="AA42" s="193"/>
      <c r="AB42" s="120">
        <v>2</v>
      </c>
      <c r="AC42" s="191">
        <v>0</v>
      </c>
      <c r="AD42" s="188">
        <v>2</v>
      </c>
      <c r="AE42" s="192" t="s">
        <v>155</v>
      </c>
      <c r="AF42" s="193">
        <v>4</v>
      </c>
      <c r="AG42" s="120"/>
      <c r="AH42" s="136"/>
      <c r="AI42" s="188"/>
      <c r="AJ42" s="192"/>
      <c r="AK42" s="193"/>
      <c r="AL42" s="120"/>
      <c r="AM42" s="191"/>
      <c r="AN42" s="188"/>
      <c r="AO42" s="192"/>
      <c r="AP42" s="193"/>
      <c r="AQ42" s="474"/>
      <c r="AR42" s="465"/>
      <c r="AS42" s="463"/>
      <c r="AT42" s="467"/>
    </row>
    <row r="43" spans="1:46" x14ac:dyDescent="0.2">
      <c r="A43" s="181" t="s">
        <v>21</v>
      </c>
      <c r="B43" s="151" t="s">
        <v>218</v>
      </c>
      <c r="C43" s="81" t="s">
        <v>50</v>
      </c>
      <c r="D43" s="112" t="s">
        <v>314</v>
      </c>
      <c r="E43" s="112"/>
      <c r="F43" s="120">
        <f t="shared" si="4"/>
        <v>2</v>
      </c>
      <c r="G43" s="125">
        <f t="shared" si="5"/>
        <v>2</v>
      </c>
      <c r="H43" s="120"/>
      <c r="I43" s="191"/>
      <c r="J43" s="188"/>
      <c r="K43" s="192"/>
      <c r="L43" s="193"/>
      <c r="M43" s="120"/>
      <c r="N43" s="191"/>
      <c r="O43" s="188"/>
      <c r="P43" s="192"/>
      <c r="Q43" s="193"/>
      <c r="R43" s="188"/>
      <c r="S43" s="191"/>
      <c r="T43" s="188"/>
      <c r="U43" s="192"/>
      <c r="V43" s="193"/>
      <c r="W43" s="120"/>
      <c r="X43" s="191"/>
      <c r="Y43" s="188"/>
      <c r="Z43" s="192"/>
      <c r="AA43" s="193"/>
      <c r="AB43" s="120"/>
      <c r="AC43" s="191"/>
      <c r="AD43" s="188"/>
      <c r="AE43" s="192"/>
      <c r="AF43" s="193"/>
      <c r="AG43" s="120">
        <v>2</v>
      </c>
      <c r="AH43" s="136">
        <v>0</v>
      </c>
      <c r="AI43" s="188">
        <v>0</v>
      </c>
      <c r="AJ43" s="192" t="s">
        <v>155</v>
      </c>
      <c r="AK43" s="193">
        <v>2</v>
      </c>
      <c r="AL43" s="120"/>
      <c r="AM43" s="191"/>
      <c r="AN43" s="188"/>
      <c r="AO43" s="192"/>
      <c r="AP43" s="193"/>
      <c r="AQ43" s="476" t="str">
        <f>A42</f>
        <v>24.</v>
      </c>
      <c r="AR43" s="468" t="str">
        <f>B42</f>
        <v>NIESA1EBNE</v>
      </c>
      <c r="AS43" s="463"/>
      <c r="AT43" s="464"/>
    </row>
    <row r="44" spans="1:46" x14ac:dyDescent="0.2">
      <c r="A44" s="178" t="s">
        <v>22</v>
      </c>
      <c r="B44" s="151" t="s">
        <v>219</v>
      </c>
      <c r="C44" s="81" t="s">
        <v>51</v>
      </c>
      <c r="D44" s="112" t="s">
        <v>314</v>
      </c>
      <c r="E44" s="112"/>
      <c r="F44" s="120">
        <f t="shared" si="4"/>
        <v>2</v>
      </c>
      <c r="G44" s="125">
        <f t="shared" si="5"/>
        <v>2</v>
      </c>
      <c r="H44" s="120"/>
      <c r="I44" s="191"/>
      <c r="J44" s="188"/>
      <c r="K44" s="192"/>
      <c r="L44" s="193"/>
      <c r="M44" s="120"/>
      <c r="N44" s="191"/>
      <c r="O44" s="188"/>
      <c r="P44" s="192"/>
      <c r="Q44" s="193"/>
      <c r="R44" s="188"/>
      <c r="S44" s="191"/>
      <c r="T44" s="188"/>
      <c r="U44" s="192"/>
      <c r="V44" s="193"/>
      <c r="W44" s="188"/>
      <c r="X44" s="191"/>
      <c r="Y44" s="188"/>
      <c r="Z44" s="192"/>
      <c r="AA44" s="193"/>
      <c r="AB44" s="188"/>
      <c r="AC44" s="191"/>
      <c r="AD44" s="188"/>
      <c r="AE44" s="192"/>
      <c r="AF44" s="193"/>
      <c r="AG44" s="120"/>
      <c r="AH44" s="136"/>
      <c r="AI44" s="188"/>
      <c r="AJ44" s="192"/>
      <c r="AK44" s="193"/>
      <c r="AL44" s="120">
        <v>2</v>
      </c>
      <c r="AM44" s="191">
        <v>0</v>
      </c>
      <c r="AN44" s="188">
        <v>0</v>
      </c>
      <c r="AO44" s="192" t="s">
        <v>155</v>
      </c>
      <c r="AP44" s="193">
        <v>2</v>
      </c>
      <c r="AQ44" s="476" t="str">
        <f>A43</f>
        <v>25.</v>
      </c>
      <c r="AR44" s="468" t="str">
        <f>B43</f>
        <v>NIXKA1EBNE</v>
      </c>
      <c r="AS44" s="463"/>
      <c r="AT44" s="464"/>
    </row>
    <row r="45" spans="1:46" x14ac:dyDescent="0.2">
      <c r="A45" s="181" t="s">
        <v>23</v>
      </c>
      <c r="B45" s="151" t="s">
        <v>220</v>
      </c>
      <c r="C45" s="81" t="s">
        <v>153</v>
      </c>
      <c r="D45" s="112" t="s">
        <v>185</v>
      </c>
      <c r="E45" s="112"/>
      <c r="F45" s="120">
        <f t="shared" si="4"/>
        <v>5</v>
      </c>
      <c r="G45" s="125">
        <f t="shared" si="5"/>
        <v>5</v>
      </c>
      <c r="H45" s="120"/>
      <c r="I45" s="191"/>
      <c r="J45" s="188"/>
      <c r="K45" s="192"/>
      <c r="L45" s="193"/>
      <c r="M45" s="188"/>
      <c r="N45" s="191"/>
      <c r="O45" s="188"/>
      <c r="P45" s="192"/>
      <c r="Q45" s="193"/>
      <c r="R45" s="188">
        <v>2</v>
      </c>
      <c r="S45" s="191">
        <v>0</v>
      </c>
      <c r="T45" s="188">
        <v>3</v>
      </c>
      <c r="U45" s="192" t="s">
        <v>155</v>
      </c>
      <c r="V45" s="193">
        <v>5</v>
      </c>
      <c r="W45" s="188"/>
      <c r="X45" s="191"/>
      <c r="Y45" s="188"/>
      <c r="Z45" s="192"/>
      <c r="AA45" s="193"/>
      <c r="AB45" s="188"/>
      <c r="AC45" s="191"/>
      <c r="AD45" s="188"/>
      <c r="AE45" s="192"/>
      <c r="AF45" s="193"/>
      <c r="AG45" s="120"/>
      <c r="AH45" s="136"/>
      <c r="AI45" s="188"/>
      <c r="AJ45" s="192"/>
      <c r="AK45" s="193"/>
      <c r="AL45" s="120"/>
      <c r="AM45" s="191"/>
      <c r="AN45" s="188"/>
      <c r="AO45" s="192"/>
      <c r="AP45" s="193"/>
      <c r="AQ45" s="476" t="str">
        <f>A46</f>
        <v>28.</v>
      </c>
      <c r="AR45" s="468" t="str">
        <f>B46</f>
        <v>NIXSH0EBNE</v>
      </c>
      <c r="AS45" s="463"/>
      <c r="AT45" s="464"/>
    </row>
    <row r="46" spans="1:46" x14ac:dyDescent="0.2">
      <c r="A46" s="178" t="s">
        <v>24</v>
      </c>
      <c r="B46" s="151" t="s">
        <v>221</v>
      </c>
      <c r="C46" s="81" t="s">
        <v>52</v>
      </c>
      <c r="D46" s="112" t="s">
        <v>185</v>
      </c>
      <c r="E46" s="112"/>
      <c r="F46" s="120">
        <f t="shared" si="4"/>
        <v>4</v>
      </c>
      <c r="G46" s="126">
        <f t="shared" si="5"/>
        <v>4</v>
      </c>
      <c r="H46" s="120"/>
      <c r="I46" s="191"/>
      <c r="J46" s="188"/>
      <c r="K46" s="192"/>
      <c r="L46" s="193"/>
      <c r="M46" s="188">
        <v>2</v>
      </c>
      <c r="N46" s="191">
        <v>0</v>
      </c>
      <c r="O46" s="188">
        <v>2</v>
      </c>
      <c r="P46" s="192" t="s">
        <v>155</v>
      </c>
      <c r="Q46" s="193">
        <v>4</v>
      </c>
      <c r="R46" s="120"/>
      <c r="S46" s="191"/>
      <c r="T46" s="188"/>
      <c r="U46" s="192"/>
      <c r="V46" s="193"/>
      <c r="W46" s="120"/>
      <c r="X46" s="191"/>
      <c r="Y46" s="188"/>
      <c r="Z46" s="192"/>
      <c r="AA46" s="193"/>
      <c r="AB46" s="120"/>
      <c r="AC46" s="191"/>
      <c r="AD46" s="188"/>
      <c r="AE46" s="192"/>
      <c r="AF46" s="193"/>
      <c r="AG46" s="120"/>
      <c r="AH46" s="136"/>
      <c r="AI46" s="188"/>
      <c r="AJ46" s="192"/>
      <c r="AK46" s="193"/>
      <c r="AL46" s="120"/>
      <c r="AM46" s="191"/>
      <c r="AN46" s="188"/>
      <c r="AO46" s="192"/>
      <c r="AP46" s="193"/>
      <c r="AQ46" s="476" t="str">
        <f>A15</f>
        <v>6.</v>
      </c>
      <c r="AR46" s="468" t="str">
        <f>B15</f>
        <v>NIXBI1EBNE</v>
      </c>
      <c r="AS46" s="424"/>
      <c r="AT46" s="464"/>
    </row>
    <row r="47" spans="1:46" x14ac:dyDescent="0.2">
      <c r="A47" s="181" t="s">
        <v>25</v>
      </c>
      <c r="B47" s="151" t="s">
        <v>222</v>
      </c>
      <c r="C47" s="81" t="s">
        <v>53</v>
      </c>
      <c r="D47" s="112" t="s">
        <v>167</v>
      </c>
      <c r="E47" s="112"/>
      <c r="F47" s="120">
        <f t="shared" si="4"/>
        <v>3</v>
      </c>
      <c r="G47" s="126">
        <f t="shared" si="5"/>
        <v>3</v>
      </c>
      <c r="H47" s="120"/>
      <c r="I47" s="191"/>
      <c r="J47" s="188"/>
      <c r="K47" s="192"/>
      <c r="L47" s="193"/>
      <c r="M47" s="120"/>
      <c r="N47" s="191"/>
      <c r="O47" s="188"/>
      <c r="P47" s="192"/>
      <c r="Q47" s="193"/>
      <c r="R47" s="188"/>
      <c r="S47" s="191"/>
      <c r="T47" s="188"/>
      <c r="U47" s="192"/>
      <c r="V47" s="193"/>
      <c r="W47" s="120">
        <v>1</v>
      </c>
      <c r="X47" s="191">
        <v>0</v>
      </c>
      <c r="Y47" s="188">
        <v>2</v>
      </c>
      <c r="Z47" s="192" t="s">
        <v>154</v>
      </c>
      <c r="AA47" s="193">
        <v>3</v>
      </c>
      <c r="AB47" s="120"/>
      <c r="AC47" s="191"/>
      <c r="AD47" s="188"/>
      <c r="AE47" s="192"/>
      <c r="AF47" s="193"/>
      <c r="AG47" s="120"/>
      <c r="AH47" s="136"/>
      <c r="AI47" s="188"/>
      <c r="AJ47" s="192"/>
      <c r="AK47" s="193"/>
      <c r="AL47" s="120"/>
      <c r="AM47" s="191"/>
      <c r="AN47" s="188"/>
      <c r="AO47" s="192"/>
      <c r="AP47" s="193"/>
      <c r="AQ47" s="474"/>
      <c r="AR47" s="460"/>
      <c r="AS47" s="424"/>
      <c r="AT47" s="464"/>
    </row>
    <row r="48" spans="1:46" x14ac:dyDescent="0.2">
      <c r="A48" s="178" t="s">
        <v>26</v>
      </c>
      <c r="B48" s="151" t="s">
        <v>223</v>
      </c>
      <c r="C48" s="81" t="s">
        <v>54</v>
      </c>
      <c r="D48" s="112" t="s">
        <v>186</v>
      </c>
      <c r="E48" s="112"/>
      <c r="F48" s="120">
        <f t="shared" si="4"/>
        <v>4</v>
      </c>
      <c r="G48" s="125">
        <f t="shared" si="5"/>
        <v>4</v>
      </c>
      <c r="H48" s="120"/>
      <c r="I48" s="191"/>
      <c r="J48" s="188"/>
      <c r="K48" s="192"/>
      <c r="L48" s="193"/>
      <c r="M48" s="120"/>
      <c r="N48" s="191"/>
      <c r="O48" s="188"/>
      <c r="P48" s="192"/>
      <c r="Q48" s="193"/>
      <c r="R48" s="188"/>
      <c r="S48" s="191"/>
      <c r="T48" s="188"/>
      <c r="U48" s="192"/>
      <c r="V48" s="193"/>
      <c r="W48" s="120"/>
      <c r="X48" s="191"/>
      <c r="Y48" s="188"/>
      <c r="Z48" s="192"/>
      <c r="AA48" s="193"/>
      <c r="AB48" s="120">
        <v>2</v>
      </c>
      <c r="AC48" s="191">
        <v>0</v>
      </c>
      <c r="AD48" s="188">
        <v>2</v>
      </c>
      <c r="AE48" s="192" t="s">
        <v>155</v>
      </c>
      <c r="AF48" s="193">
        <v>4</v>
      </c>
      <c r="AG48" s="120"/>
      <c r="AH48" s="136"/>
      <c r="AI48" s="188"/>
      <c r="AJ48" s="192"/>
      <c r="AK48" s="193"/>
      <c r="AL48" s="120"/>
      <c r="AM48" s="191"/>
      <c r="AN48" s="188"/>
      <c r="AO48" s="192"/>
      <c r="AP48" s="193"/>
      <c r="AQ48" s="475" t="str">
        <f>A37</f>
        <v>19.</v>
      </c>
      <c r="AR48" s="465" t="str">
        <f>B37</f>
        <v>NIXAB0EBNE</v>
      </c>
      <c r="AS48" s="478" t="str">
        <f>A14</f>
        <v>5.</v>
      </c>
      <c r="AT48" s="466" t="str">
        <f>B14</f>
        <v>NMXVS1EBNE</v>
      </c>
    </row>
    <row r="49" spans="1:46" x14ac:dyDescent="0.2">
      <c r="A49" s="181" t="s">
        <v>27</v>
      </c>
      <c r="B49" s="184" t="s">
        <v>224</v>
      </c>
      <c r="C49" s="81" t="s">
        <v>304</v>
      </c>
      <c r="D49" s="112" t="s">
        <v>187</v>
      </c>
      <c r="E49" s="112"/>
      <c r="F49" s="120">
        <f t="shared" si="4"/>
        <v>4</v>
      </c>
      <c r="G49" s="125">
        <f t="shared" si="5"/>
        <v>4</v>
      </c>
      <c r="H49" s="120"/>
      <c r="I49" s="191"/>
      <c r="J49" s="188"/>
      <c r="K49" s="192"/>
      <c r="L49" s="193"/>
      <c r="M49" s="120"/>
      <c r="N49" s="191"/>
      <c r="O49" s="188"/>
      <c r="P49" s="192"/>
      <c r="Q49" s="193"/>
      <c r="R49" s="188"/>
      <c r="S49" s="191"/>
      <c r="T49" s="188"/>
      <c r="U49" s="192"/>
      <c r="V49" s="193"/>
      <c r="W49" s="120">
        <v>2</v>
      </c>
      <c r="X49" s="191">
        <v>0</v>
      </c>
      <c r="Y49" s="188">
        <v>2</v>
      </c>
      <c r="Z49" s="192" t="s">
        <v>155</v>
      </c>
      <c r="AA49" s="193">
        <v>4</v>
      </c>
      <c r="AB49" s="120"/>
      <c r="AC49" s="191"/>
      <c r="AD49" s="188"/>
      <c r="AE49" s="192"/>
      <c r="AF49" s="193"/>
      <c r="AG49" s="120"/>
      <c r="AH49" s="136"/>
      <c r="AI49" s="188"/>
      <c r="AJ49" s="192"/>
      <c r="AK49" s="193"/>
      <c r="AL49" s="120"/>
      <c r="AM49" s="191"/>
      <c r="AN49" s="188"/>
      <c r="AO49" s="192"/>
      <c r="AP49" s="193"/>
      <c r="AQ49" s="476" t="str">
        <f>A45</f>
        <v>27.</v>
      </c>
      <c r="AR49" s="468" t="str">
        <f>B45</f>
        <v>NIEOR1EBNE</v>
      </c>
      <c r="AS49" s="424"/>
      <c r="AT49" s="464"/>
    </row>
    <row r="50" spans="1:46" x14ac:dyDescent="0.2">
      <c r="A50" s="178" t="s">
        <v>28</v>
      </c>
      <c r="B50" s="151" t="s">
        <v>225</v>
      </c>
      <c r="C50" s="81" t="s">
        <v>146</v>
      </c>
      <c r="D50" s="112" t="s">
        <v>166</v>
      </c>
      <c r="E50" s="112"/>
      <c r="F50" s="120">
        <f t="shared" si="4"/>
        <v>0</v>
      </c>
      <c r="G50" s="125">
        <f t="shared" si="5"/>
        <v>0</v>
      </c>
      <c r="H50" s="120"/>
      <c r="I50" s="191"/>
      <c r="J50" s="188"/>
      <c r="K50" s="192"/>
      <c r="L50" s="193"/>
      <c r="M50" s="120"/>
      <c r="N50" s="191"/>
      <c r="O50" s="188"/>
      <c r="P50" s="192"/>
      <c r="Q50" s="193"/>
      <c r="R50" s="188">
        <v>0</v>
      </c>
      <c r="S50" s="191">
        <v>0</v>
      </c>
      <c r="T50" s="188">
        <v>0</v>
      </c>
      <c r="U50" s="192" t="s">
        <v>156</v>
      </c>
      <c r="V50" s="193">
        <v>0</v>
      </c>
      <c r="W50" s="120"/>
      <c r="X50" s="191"/>
      <c r="Y50" s="188"/>
      <c r="Z50" s="192"/>
      <c r="AA50" s="193"/>
      <c r="AB50" s="120"/>
      <c r="AC50" s="191"/>
      <c r="AD50" s="188"/>
      <c r="AE50" s="192"/>
      <c r="AF50" s="193"/>
      <c r="AG50" s="120"/>
      <c r="AH50" s="136"/>
      <c r="AI50" s="188"/>
      <c r="AJ50" s="192"/>
      <c r="AK50" s="193"/>
      <c r="AL50" s="120"/>
      <c r="AM50" s="191"/>
      <c r="AN50" s="188"/>
      <c r="AO50" s="192"/>
      <c r="AP50" s="193"/>
      <c r="AQ50" s="475" t="str">
        <f>A36</f>
        <v>18.</v>
      </c>
      <c r="AR50" s="465" t="str">
        <f>B36</f>
        <v>NIXWH1EBNE</v>
      </c>
      <c r="AS50" s="479" t="str">
        <f>A41</f>
        <v>23.</v>
      </c>
      <c r="AT50" s="467" t="str">
        <f>B41</f>
        <v>NIXDR0EBNE</v>
      </c>
    </row>
    <row r="51" spans="1:46" s="146" customFormat="1" ht="14.25" x14ac:dyDescent="0.2">
      <c r="A51" s="181" t="s">
        <v>29</v>
      </c>
      <c r="B51" s="142"/>
      <c r="C51" s="294" t="s">
        <v>311</v>
      </c>
      <c r="D51" s="203"/>
      <c r="E51" s="203"/>
      <c r="F51" s="143">
        <f t="shared" si="4"/>
        <v>24</v>
      </c>
      <c r="G51" s="125">
        <f t="shared" si="5"/>
        <v>30</v>
      </c>
      <c r="H51" s="143"/>
      <c r="I51" s="144"/>
      <c r="J51" s="185"/>
      <c r="K51" s="145"/>
      <c r="L51" s="193"/>
      <c r="M51" s="143"/>
      <c r="N51" s="144"/>
      <c r="O51" s="185"/>
      <c r="P51" s="145"/>
      <c r="Q51" s="193"/>
      <c r="R51" s="185"/>
      <c r="S51" s="144"/>
      <c r="T51" s="185"/>
      <c r="U51" s="145"/>
      <c r="V51" s="193"/>
      <c r="W51" s="143">
        <v>4</v>
      </c>
      <c r="X51" s="144">
        <v>0</v>
      </c>
      <c r="Y51" s="185">
        <v>2</v>
      </c>
      <c r="Z51" s="145"/>
      <c r="AA51" s="193">
        <v>8</v>
      </c>
      <c r="AB51" s="143">
        <v>3</v>
      </c>
      <c r="AC51" s="144">
        <v>0</v>
      </c>
      <c r="AD51" s="185">
        <v>3</v>
      </c>
      <c r="AE51" s="145"/>
      <c r="AF51" s="193">
        <v>8</v>
      </c>
      <c r="AG51" s="143">
        <v>2</v>
      </c>
      <c r="AH51" s="204">
        <v>0</v>
      </c>
      <c r="AI51" s="185">
        <v>4</v>
      </c>
      <c r="AJ51" s="145"/>
      <c r="AK51" s="193">
        <v>7</v>
      </c>
      <c r="AL51" s="143">
        <v>2</v>
      </c>
      <c r="AM51" s="144">
        <v>0</v>
      </c>
      <c r="AN51" s="185">
        <v>4</v>
      </c>
      <c r="AO51" s="145"/>
      <c r="AP51" s="193">
        <v>7</v>
      </c>
      <c r="AQ51" s="477"/>
      <c r="AR51" s="469"/>
      <c r="AS51" s="480"/>
      <c r="AT51" s="471"/>
    </row>
    <row r="52" spans="1:46" x14ac:dyDescent="0.2">
      <c r="A52" s="178" t="s">
        <v>30</v>
      </c>
      <c r="B52" s="73" t="s">
        <v>226</v>
      </c>
      <c r="C52" s="81" t="s">
        <v>90</v>
      </c>
      <c r="D52" s="112" t="s">
        <v>174</v>
      </c>
      <c r="E52" s="112"/>
      <c r="F52" s="120">
        <f t="shared" ref="F52" si="6">SUM(H52:J52)+SUM(M52:O52)+SUM(R52:T52)+SUM(W52:Y52)+SUM(AB52:AD52)+SUM(AG52:AI52)+SUM(AL52:AN52)</f>
        <v>4</v>
      </c>
      <c r="G52" s="125">
        <f t="shared" ref="G52:G54" si="7">L52+Q52+V52+AA52+AF52+AK52+AP52</f>
        <v>8</v>
      </c>
      <c r="H52" s="137"/>
      <c r="I52" s="138"/>
      <c r="J52" s="139"/>
      <c r="K52" s="140"/>
      <c r="L52" s="141"/>
      <c r="M52" s="137"/>
      <c r="N52" s="138"/>
      <c r="O52" s="139"/>
      <c r="P52" s="140"/>
      <c r="Q52" s="141"/>
      <c r="R52" s="139"/>
      <c r="S52" s="138"/>
      <c r="T52" s="139"/>
      <c r="U52" s="140"/>
      <c r="V52" s="141"/>
      <c r="W52" s="137">
        <v>0</v>
      </c>
      <c r="X52" s="138">
        <v>0</v>
      </c>
      <c r="Y52" s="139">
        <v>1</v>
      </c>
      <c r="Z52" s="140" t="s">
        <v>154</v>
      </c>
      <c r="AA52" s="141">
        <v>2</v>
      </c>
      <c r="AB52" s="137">
        <v>0</v>
      </c>
      <c r="AC52" s="138">
        <v>0</v>
      </c>
      <c r="AD52" s="139">
        <v>1</v>
      </c>
      <c r="AE52" s="140" t="s">
        <v>154</v>
      </c>
      <c r="AF52" s="141">
        <v>2</v>
      </c>
      <c r="AG52" s="137">
        <v>0</v>
      </c>
      <c r="AH52" s="205">
        <v>0</v>
      </c>
      <c r="AI52" s="139">
        <v>1</v>
      </c>
      <c r="AJ52" s="140" t="s">
        <v>154</v>
      </c>
      <c r="AK52" s="141">
        <v>2</v>
      </c>
      <c r="AL52" s="137">
        <v>0</v>
      </c>
      <c r="AM52" s="138">
        <v>0</v>
      </c>
      <c r="AN52" s="139">
        <v>1</v>
      </c>
      <c r="AO52" s="140" t="s">
        <v>154</v>
      </c>
      <c r="AP52" s="141">
        <v>2</v>
      </c>
      <c r="AQ52" s="396"/>
      <c r="AR52" s="472"/>
      <c r="AS52" s="470"/>
      <c r="AT52" s="473"/>
    </row>
    <row r="53" spans="1:46" x14ac:dyDescent="0.2">
      <c r="A53" s="39"/>
      <c r="B53" s="73" t="s">
        <v>227</v>
      </c>
      <c r="C53" s="81" t="s">
        <v>91</v>
      </c>
      <c r="D53" s="112"/>
      <c r="E53" s="112"/>
      <c r="F53" s="120"/>
      <c r="G53" s="125">
        <f t="shared" si="7"/>
        <v>6</v>
      </c>
      <c r="H53" s="137"/>
      <c r="I53" s="138"/>
      <c r="J53" s="139"/>
      <c r="K53" s="140"/>
      <c r="L53" s="141"/>
      <c r="M53" s="137"/>
      <c r="N53" s="138"/>
      <c r="O53" s="139"/>
      <c r="P53" s="140"/>
      <c r="Q53" s="141"/>
      <c r="R53" s="139"/>
      <c r="S53" s="138"/>
      <c r="T53" s="139"/>
      <c r="U53" s="140"/>
      <c r="V53" s="141"/>
      <c r="W53" s="137"/>
      <c r="X53" s="138"/>
      <c r="Y53" s="139"/>
      <c r="Z53" s="140"/>
      <c r="AA53" s="141"/>
      <c r="AB53" s="137"/>
      <c r="AC53" s="138"/>
      <c r="AD53" s="139"/>
      <c r="AE53" s="140"/>
      <c r="AF53" s="141"/>
      <c r="AG53" s="137"/>
      <c r="AH53" s="205"/>
      <c r="AI53" s="139"/>
      <c r="AJ53" s="140" t="s">
        <v>154</v>
      </c>
      <c r="AK53" s="141">
        <v>6</v>
      </c>
      <c r="AL53" s="137"/>
      <c r="AM53" s="138"/>
      <c r="AN53" s="139"/>
      <c r="AO53" s="140"/>
      <c r="AP53" s="141"/>
      <c r="AQ53" s="396"/>
      <c r="AR53" s="398"/>
      <c r="AS53" s="399"/>
      <c r="AT53" s="400"/>
    </row>
    <row r="54" spans="1:46" ht="13.5" thickBot="1" x14ac:dyDescent="0.25">
      <c r="A54" s="220"/>
      <c r="B54" s="211" t="s">
        <v>228</v>
      </c>
      <c r="C54" s="286" t="s">
        <v>92</v>
      </c>
      <c r="D54" s="210"/>
      <c r="E54" s="210"/>
      <c r="F54" s="244"/>
      <c r="G54" s="233">
        <f t="shared" si="7"/>
        <v>9</v>
      </c>
      <c r="H54" s="244"/>
      <c r="I54" s="357"/>
      <c r="J54" s="358"/>
      <c r="K54" s="359"/>
      <c r="L54" s="279"/>
      <c r="M54" s="244"/>
      <c r="N54" s="357"/>
      <c r="O54" s="358"/>
      <c r="P54" s="359"/>
      <c r="Q54" s="279"/>
      <c r="R54" s="358"/>
      <c r="S54" s="357"/>
      <c r="T54" s="358"/>
      <c r="U54" s="359"/>
      <c r="V54" s="279"/>
      <c r="W54" s="244"/>
      <c r="X54" s="357"/>
      <c r="Y54" s="358"/>
      <c r="Z54" s="359"/>
      <c r="AA54" s="279"/>
      <c r="AB54" s="244"/>
      <c r="AC54" s="357"/>
      <c r="AD54" s="358"/>
      <c r="AE54" s="359"/>
      <c r="AF54" s="279"/>
      <c r="AG54" s="244"/>
      <c r="AH54" s="360"/>
      <c r="AI54" s="358"/>
      <c r="AJ54" s="359"/>
      <c r="AK54" s="279"/>
      <c r="AL54" s="244"/>
      <c r="AM54" s="357"/>
      <c r="AN54" s="358"/>
      <c r="AO54" s="359" t="s">
        <v>154</v>
      </c>
      <c r="AP54" s="279">
        <v>9</v>
      </c>
      <c r="AQ54" s="397"/>
      <c r="AR54" s="394"/>
      <c r="AS54" s="207"/>
      <c r="AT54" s="278"/>
    </row>
    <row r="55" spans="1:46" x14ac:dyDescent="0.2">
      <c r="A55" s="589" t="s">
        <v>150</v>
      </c>
      <c r="B55" s="589"/>
      <c r="C55" s="589"/>
      <c r="D55" s="19"/>
      <c r="E55" s="19"/>
      <c r="F55" s="537"/>
      <c r="G55" s="537"/>
      <c r="H55" s="48"/>
      <c r="I55" s="48"/>
      <c r="J55" s="48"/>
      <c r="K55" s="48"/>
      <c r="L55" s="169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169"/>
      <c r="AB55" s="48"/>
      <c r="AC55" s="48"/>
      <c r="AD55" s="48"/>
      <c r="AE55" s="48"/>
      <c r="AF55" s="169"/>
      <c r="AG55" s="48"/>
      <c r="AH55" s="48"/>
      <c r="AI55" s="48"/>
      <c r="AJ55" s="48"/>
      <c r="AK55" s="169"/>
      <c r="AL55" s="48"/>
      <c r="AM55" s="48"/>
      <c r="AN55" s="48"/>
      <c r="AO55" s="48"/>
      <c r="AP55" s="48"/>
      <c r="AQ55" s="48"/>
    </row>
    <row r="56" spans="1:46" x14ac:dyDescent="0.2">
      <c r="A56" s="9"/>
      <c r="B56" s="17"/>
      <c r="C56" s="77"/>
      <c r="D56" s="111"/>
      <c r="E56" s="111"/>
      <c r="F56" s="512"/>
      <c r="G56" s="515"/>
      <c r="H56" s="512"/>
      <c r="I56" s="515"/>
      <c r="J56" s="512"/>
      <c r="K56" s="512"/>
      <c r="L56" s="512"/>
      <c r="M56" s="512"/>
      <c r="N56" s="515"/>
      <c r="O56" s="512"/>
      <c r="P56" s="512"/>
      <c r="Q56" s="512"/>
      <c r="R56" s="512"/>
      <c r="S56" s="515"/>
      <c r="T56" s="512"/>
      <c r="U56" s="512"/>
      <c r="V56" s="512"/>
      <c r="W56" s="512"/>
      <c r="X56" s="515"/>
      <c r="Y56" s="512"/>
      <c r="Z56" s="512"/>
      <c r="AA56" s="512"/>
      <c r="AB56" s="512"/>
      <c r="AC56" s="515"/>
      <c r="AD56" s="512"/>
      <c r="AE56" s="512"/>
      <c r="AF56" s="512"/>
      <c r="AG56" s="512"/>
      <c r="AH56" s="515"/>
      <c r="AI56" s="512"/>
      <c r="AJ56" s="512"/>
      <c r="AK56" s="512"/>
      <c r="AL56" s="512"/>
      <c r="AM56" s="515"/>
      <c r="AN56" s="515"/>
      <c r="AO56" s="55"/>
      <c r="AP56" s="55"/>
      <c r="AQ56" s="14"/>
      <c r="AR56" s="55"/>
      <c r="AS56" s="14"/>
      <c r="AT56" s="14"/>
    </row>
    <row r="57" spans="1:46" x14ac:dyDescent="0.2">
      <c r="A57" s="42"/>
      <c r="B57" s="18"/>
      <c r="C57" s="19"/>
      <c r="D57" s="19"/>
      <c r="E57" s="19"/>
      <c r="F57" s="537"/>
      <c r="G57" s="537"/>
      <c r="H57" s="48"/>
      <c r="I57" s="48"/>
      <c r="J57" s="48"/>
      <c r="K57" s="48"/>
      <c r="L57" s="169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169"/>
      <c r="AB57" s="48"/>
      <c r="AC57" s="48"/>
      <c r="AD57" s="48"/>
      <c r="AE57" s="48"/>
      <c r="AF57" s="169"/>
      <c r="AG57" s="48"/>
      <c r="AH57" s="48"/>
      <c r="AI57" s="48"/>
      <c r="AJ57" s="48"/>
      <c r="AK57" s="169"/>
      <c r="AL57" s="48"/>
      <c r="AM57" s="48"/>
      <c r="AN57" s="48"/>
      <c r="AO57" s="48"/>
      <c r="AP57" s="48"/>
      <c r="AQ57" s="48"/>
      <c r="AR57" s="20"/>
      <c r="AS57" s="53"/>
      <c r="AT57" s="20"/>
    </row>
    <row r="58" spans="1:46" ht="15.75" x14ac:dyDescent="0.2">
      <c r="A58" s="42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11"/>
      <c r="AO58" s="53"/>
      <c r="AP58" s="53"/>
      <c r="AQ58" s="20"/>
      <c r="AR58" s="53"/>
      <c r="AS58" s="20"/>
      <c r="AT58" s="576"/>
    </row>
    <row r="59" spans="1:46" ht="13.5" thickBot="1" x14ac:dyDescent="0.25">
      <c r="A59" s="597" t="s">
        <v>160</v>
      </c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597"/>
      <c r="AO59" s="597"/>
      <c r="AP59" s="597"/>
      <c r="AQ59" s="576"/>
      <c r="AR59" s="576"/>
      <c r="AS59" s="576"/>
      <c r="AT59" s="576"/>
    </row>
    <row r="60" spans="1:46" x14ac:dyDescent="0.2">
      <c r="A60" s="76"/>
      <c r="B60" s="587" t="s">
        <v>67</v>
      </c>
      <c r="C60" s="577" t="s">
        <v>68</v>
      </c>
      <c r="D60" s="564" t="s">
        <v>70</v>
      </c>
      <c r="E60" s="566" t="s">
        <v>71</v>
      </c>
      <c r="F60" s="557" t="s">
        <v>72</v>
      </c>
      <c r="G60" s="572" t="s">
        <v>73</v>
      </c>
      <c r="H60" s="568" t="s">
        <v>74</v>
      </c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74"/>
      <c r="AR60" s="561"/>
      <c r="AS60" s="575"/>
      <c r="AT60" s="561"/>
    </row>
    <row r="61" spans="1:46" ht="13.5" thickBot="1" x14ac:dyDescent="0.25">
      <c r="A61" s="35"/>
      <c r="B61" s="588"/>
      <c r="C61" s="578"/>
      <c r="D61" s="565"/>
      <c r="E61" s="567"/>
      <c r="F61" s="558"/>
      <c r="G61" s="573"/>
      <c r="H61" s="302"/>
      <c r="I61" s="303"/>
      <c r="J61" s="303" t="s">
        <v>0</v>
      </c>
      <c r="K61" s="303"/>
      <c r="L61" s="304"/>
      <c r="M61" s="303"/>
      <c r="N61" s="303"/>
      <c r="O61" s="303" t="s">
        <v>1</v>
      </c>
      <c r="P61" s="303"/>
      <c r="Q61" s="304"/>
      <c r="R61" s="303"/>
      <c r="S61" s="303"/>
      <c r="T61" s="303" t="s">
        <v>2</v>
      </c>
      <c r="U61" s="303"/>
      <c r="V61" s="304"/>
      <c r="W61" s="303"/>
      <c r="X61" s="303"/>
      <c r="Y61" s="303" t="s">
        <v>3</v>
      </c>
      <c r="Z61" s="303"/>
      <c r="AA61" s="304"/>
      <c r="AB61" s="303"/>
      <c r="AC61" s="303"/>
      <c r="AD61" s="303" t="s">
        <v>4</v>
      </c>
      <c r="AE61" s="303"/>
      <c r="AF61" s="304"/>
      <c r="AG61" s="302"/>
      <c r="AH61" s="303"/>
      <c r="AI61" s="303" t="s">
        <v>5</v>
      </c>
      <c r="AJ61" s="303"/>
      <c r="AK61" s="305"/>
      <c r="AL61" s="302"/>
      <c r="AM61" s="303"/>
      <c r="AN61" s="303" t="s">
        <v>6</v>
      </c>
      <c r="AO61" s="303"/>
      <c r="AP61" s="305"/>
      <c r="AQ61" s="574"/>
      <c r="AR61" s="561"/>
      <c r="AS61" s="575"/>
      <c r="AT61" s="561"/>
    </row>
    <row r="62" spans="1:46" x14ac:dyDescent="0.2">
      <c r="A62" s="9"/>
      <c r="B62" s="240"/>
      <c r="C62" s="250"/>
      <c r="D62" s="127"/>
      <c r="E62" s="127"/>
      <c r="F62" s="562"/>
      <c r="G62" s="563"/>
      <c r="H62" s="306" t="s">
        <v>75</v>
      </c>
      <c r="I62" s="307" t="s">
        <v>76</v>
      </c>
      <c r="J62" s="307" t="s">
        <v>77</v>
      </c>
      <c r="K62" s="307" t="s">
        <v>78</v>
      </c>
      <c r="L62" s="308" t="s">
        <v>79</v>
      </c>
      <c r="M62" s="306" t="s">
        <v>75</v>
      </c>
      <c r="N62" s="307" t="s">
        <v>76</v>
      </c>
      <c r="O62" s="307" t="s">
        <v>77</v>
      </c>
      <c r="P62" s="307" t="s">
        <v>78</v>
      </c>
      <c r="Q62" s="308" t="s">
        <v>79</v>
      </c>
      <c r="R62" s="306" t="s">
        <v>75</v>
      </c>
      <c r="S62" s="307" t="s">
        <v>76</v>
      </c>
      <c r="T62" s="307" t="s">
        <v>77</v>
      </c>
      <c r="U62" s="307" t="s">
        <v>78</v>
      </c>
      <c r="V62" s="308" t="s">
        <v>79</v>
      </c>
      <c r="W62" s="306" t="s">
        <v>75</v>
      </c>
      <c r="X62" s="307" t="s">
        <v>76</v>
      </c>
      <c r="Y62" s="307" t="s">
        <v>77</v>
      </c>
      <c r="Z62" s="307" t="s">
        <v>78</v>
      </c>
      <c r="AA62" s="308" t="s">
        <v>79</v>
      </c>
      <c r="AB62" s="306" t="s">
        <v>75</v>
      </c>
      <c r="AC62" s="307" t="s">
        <v>76</v>
      </c>
      <c r="AD62" s="307" t="s">
        <v>77</v>
      </c>
      <c r="AE62" s="307" t="s">
        <v>78</v>
      </c>
      <c r="AF62" s="308" t="s">
        <v>79</v>
      </c>
      <c r="AG62" s="306" t="s">
        <v>75</v>
      </c>
      <c r="AH62" s="307" t="s">
        <v>76</v>
      </c>
      <c r="AI62" s="307" t="s">
        <v>77</v>
      </c>
      <c r="AJ62" s="307" t="s">
        <v>78</v>
      </c>
      <c r="AK62" s="308" t="s">
        <v>79</v>
      </c>
      <c r="AL62" s="306" t="s">
        <v>75</v>
      </c>
      <c r="AM62" s="307" t="s">
        <v>76</v>
      </c>
      <c r="AN62" s="307" t="s">
        <v>77</v>
      </c>
      <c r="AO62" s="307" t="s">
        <v>78</v>
      </c>
      <c r="AP62" s="307" t="s">
        <v>79</v>
      </c>
      <c r="AQ62" s="441"/>
      <c r="AR62" s="442"/>
      <c r="AS62" s="443"/>
      <c r="AT62" s="442"/>
    </row>
    <row r="63" spans="1:46" s="65" customFormat="1" x14ac:dyDescent="0.2">
      <c r="A63" s="37"/>
      <c r="B63" s="601" t="s">
        <v>84</v>
      </c>
      <c r="C63" s="602"/>
      <c r="D63" s="605"/>
      <c r="E63" s="606"/>
      <c r="F63" s="64">
        <f>SUM(F64:F66)</f>
        <v>22</v>
      </c>
      <c r="G63" s="64">
        <f>SUM(G64:G66)</f>
        <v>28</v>
      </c>
      <c r="H63" s="37">
        <f>SUM(H64:H66)</f>
        <v>0</v>
      </c>
      <c r="I63" s="64">
        <f>SUM(I64:I66)</f>
        <v>0</v>
      </c>
      <c r="J63" s="64">
        <f>SUM(J64:J66)</f>
        <v>0</v>
      </c>
      <c r="K63" s="64"/>
      <c r="L63" s="246">
        <f>SUM(L64:L66)</f>
        <v>0</v>
      </c>
      <c r="M63" s="37">
        <f>SUM(M64:M66)</f>
        <v>0</v>
      </c>
      <c r="N63" s="64">
        <f>SUM(N64:N66)</f>
        <v>0</v>
      </c>
      <c r="O63" s="64">
        <f>SUM(O64:O66)</f>
        <v>0</v>
      </c>
      <c r="P63" s="64"/>
      <c r="Q63" s="246">
        <f>SUM(Q64:Q66)</f>
        <v>0</v>
      </c>
      <c r="R63" s="37">
        <f>SUM(R64:R66)</f>
        <v>0</v>
      </c>
      <c r="S63" s="64">
        <f>SUM(S64:S66)</f>
        <v>0</v>
      </c>
      <c r="T63" s="64">
        <f>SUM(T64:T66)</f>
        <v>0</v>
      </c>
      <c r="U63" s="64"/>
      <c r="V63" s="246">
        <f>SUM(V64:V66)</f>
        <v>0</v>
      </c>
      <c r="W63" s="37">
        <f>SUM(W64:W66)</f>
        <v>0</v>
      </c>
      <c r="X63" s="64">
        <f>SUM(X64:X66)</f>
        <v>0</v>
      </c>
      <c r="Y63" s="64">
        <f>SUM(Y64:Y66)</f>
        <v>0</v>
      </c>
      <c r="Z63" s="64"/>
      <c r="AA63" s="246">
        <f>SUM(AA64:AA66)</f>
        <v>0</v>
      </c>
      <c r="AB63" s="37">
        <f>SUM(AB64:AB66)</f>
        <v>6</v>
      </c>
      <c r="AC63" s="64">
        <f>SUM(AC64:AC66)</f>
        <v>0</v>
      </c>
      <c r="AD63" s="64">
        <f>SUM(AD64:AD66)</f>
        <v>0</v>
      </c>
      <c r="AE63" s="64"/>
      <c r="AF63" s="246">
        <f>SUM(AF64:AF66)</f>
        <v>6</v>
      </c>
      <c r="AG63" s="37">
        <f>SUM(AG64:AG66)</f>
        <v>8</v>
      </c>
      <c r="AH63" s="64">
        <f>SUM(AH64:AH66)</f>
        <v>0</v>
      </c>
      <c r="AI63" s="64">
        <f>SUM(AI64:AI66)</f>
        <v>0</v>
      </c>
      <c r="AJ63" s="64"/>
      <c r="AK63" s="246">
        <f>SUM(AK64:AK66)</f>
        <v>12</v>
      </c>
      <c r="AL63" s="37">
        <f>SUM(AL64:AL66)</f>
        <v>8</v>
      </c>
      <c r="AM63" s="64">
        <f>SUM(AM64:AM66)</f>
        <v>0</v>
      </c>
      <c r="AN63" s="64">
        <f>SUM(AN64:AN66)</f>
        <v>0</v>
      </c>
      <c r="AO63" s="64"/>
      <c r="AP63" s="361">
        <f>SUM(AP64:AP66)</f>
        <v>10</v>
      </c>
      <c r="AQ63" s="444"/>
      <c r="AR63" s="71"/>
      <c r="AS63" s="72"/>
      <c r="AT63" s="71"/>
    </row>
    <row r="64" spans="1:46" s="162" customFormat="1" ht="14.25" x14ac:dyDescent="0.2">
      <c r="A64" s="68" t="s">
        <v>31</v>
      </c>
      <c r="B64" s="8" t="s">
        <v>307</v>
      </c>
      <c r="C64" s="69"/>
      <c r="D64" s="113"/>
      <c r="E64" s="113"/>
      <c r="F64" s="119">
        <f t="shared" ref="F64:F66" si="8">SUM(H64:J64)+SUM(M64:O64)+SUM(R64:T64)+SUM(W64:Y64)+SUM(AB64:AD64)+SUM(AG64:AI64)+SUM(AL64:AN64)</f>
        <v>10</v>
      </c>
      <c r="G64" s="355">
        <f t="shared" ref="G64:G66" si="9">L64+Q64+V64+AA64+AF64+AK64+AP64</f>
        <v>12</v>
      </c>
      <c r="H64" s="119"/>
      <c r="I64" s="362"/>
      <c r="J64" s="362"/>
      <c r="K64" s="333"/>
      <c r="L64" s="363"/>
      <c r="M64" s="119"/>
      <c r="N64" s="362"/>
      <c r="O64" s="362"/>
      <c r="P64" s="333"/>
      <c r="Q64" s="363"/>
      <c r="R64" s="119"/>
      <c r="S64" s="333"/>
      <c r="T64" s="362"/>
      <c r="U64" s="333"/>
      <c r="V64" s="363"/>
      <c r="W64" s="119"/>
      <c r="X64" s="333"/>
      <c r="Y64" s="362"/>
      <c r="Z64" s="333"/>
      <c r="AA64" s="363"/>
      <c r="AB64" s="119">
        <v>4</v>
      </c>
      <c r="AC64" s="333"/>
      <c r="AD64" s="362"/>
      <c r="AE64" s="333"/>
      <c r="AF64" s="363">
        <v>4</v>
      </c>
      <c r="AG64" s="119"/>
      <c r="AH64" s="333"/>
      <c r="AI64" s="362"/>
      <c r="AJ64" s="333"/>
      <c r="AK64" s="363"/>
      <c r="AL64" s="119">
        <v>6</v>
      </c>
      <c r="AM64" s="362"/>
      <c r="AN64" s="362"/>
      <c r="AO64" s="333"/>
      <c r="AP64" s="352">
        <v>8</v>
      </c>
      <c r="AQ64" s="444"/>
      <c r="AR64" s="445"/>
      <c r="AS64" s="72"/>
      <c r="AT64" s="445"/>
    </row>
    <row r="65" spans="1:46" s="162" customFormat="1" ht="14.25" x14ac:dyDescent="0.2">
      <c r="A65" s="234" t="s">
        <v>32</v>
      </c>
      <c r="B65" s="241" t="s">
        <v>308</v>
      </c>
      <c r="C65" s="235"/>
      <c r="D65" s="190"/>
      <c r="E65" s="190"/>
      <c r="F65" s="186">
        <f t="shared" si="8"/>
        <v>4</v>
      </c>
      <c r="G65" s="335">
        <f t="shared" si="9"/>
        <v>6</v>
      </c>
      <c r="H65" s="263"/>
      <c r="I65" s="364"/>
      <c r="J65" s="364"/>
      <c r="K65" s="365"/>
      <c r="L65" s="366"/>
      <c r="M65" s="263"/>
      <c r="N65" s="364"/>
      <c r="O65" s="364"/>
      <c r="P65" s="365"/>
      <c r="Q65" s="366"/>
      <c r="R65" s="263"/>
      <c r="S65" s="365"/>
      <c r="T65" s="364"/>
      <c r="U65" s="365"/>
      <c r="V65" s="366"/>
      <c r="W65" s="186"/>
      <c r="X65" s="201"/>
      <c r="Y65" s="334"/>
      <c r="Z65" s="201"/>
      <c r="AA65" s="367"/>
      <c r="AB65" s="186"/>
      <c r="AC65" s="201"/>
      <c r="AD65" s="334"/>
      <c r="AE65" s="201"/>
      <c r="AF65" s="367"/>
      <c r="AG65" s="186">
        <v>4</v>
      </c>
      <c r="AH65" s="201"/>
      <c r="AI65" s="334"/>
      <c r="AJ65" s="201"/>
      <c r="AK65" s="367">
        <v>6</v>
      </c>
      <c r="AL65" s="186"/>
      <c r="AM65" s="334"/>
      <c r="AN65" s="334"/>
      <c r="AO65" s="201"/>
      <c r="AP65" s="368"/>
      <c r="AQ65" s="444"/>
      <c r="AR65" s="445"/>
      <c r="AS65" s="72"/>
      <c r="AT65" s="445"/>
    </row>
    <row r="66" spans="1:46" ht="15" thickBot="1" x14ac:dyDescent="0.25">
      <c r="A66" s="79" t="s">
        <v>33</v>
      </c>
      <c r="B66" s="80" t="s">
        <v>313</v>
      </c>
      <c r="C66" s="81"/>
      <c r="D66" s="114"/>
      <c r="E66" s="114"/>
      <c r="F66" s="495">
        <f t="shared" si="8"/>
        <v>8</v>
      </c>
      <c r="G66" s="496">
        <f t="shared" si="9"/>
        <v>10</v>
      </c>
      <c r="H66" s="369"/>
      <c r="I66" s="370"/>
      <c r="J66" s="370"/>
      <c r="K66" s="371"/>
      <c r="L66" s="372"/>
      <c r="M66" s="369"/>
      <c r="N66" s="370"/>
      <c r="O66" s="370"/>
      <c r="P66" s="371"/>
      <c r="Q66" s="372"/>
      <c r="R66" s="369"/>
      <c r="S66" s="371"/>
      <c r="T66" s="370"/>
      <c r="U66" s="371"/>
      <c r="V66" s="372"/>
      <c r="W66" s="194"/>
      <c r="X66" s="373"/>
      <c r="Y66" s="374"/>
      <c r="Z66" s="373"/>
      <c r="AA66" s="375"/>
      <c r="AB66" s="194">
        <v>2</v>
      </c>
      <c r="AC66" s="373"/>
      <c r="AD66" s="374"/>
      <c r="AE66" s="373"/>
      <c r="AF66" s="375">
        <v>2</v>
      </c>
      <c r="AG66" s="194">
        <v>4</v>
      </c>
      <c r="AH66" s="373"/>
      <c r="AI66" s="374"/>
      <c r="AJ66" s="373"/>
      <c r="AK66" s="375">
        <v>6</v>
      </c>
      <c r="AL66" s="194">
        <v>2</v>
      </c>
      <c r="AM66" s="374"/>
      <c r="AN66" s="374"/>
      <c r="AO66" s="373"/>
      <c r="AP66" s="376">
        <v>2</v>
      </c>
      <c r="AQ66" s="446"/>
      <c r="AR66" s="447"/>
      <c r="AS66" s="448"/>
      <c r="AT66" s="447"/>
    </row>
    <row r="67" spans="1:46" ht="14.25" thickTop="1" thickBot="1" x14ac:dyDescent="0.25">
      <c r="A67" s="85"/>
      <c r="B67" s="86"/>
      <c r="C67" s="449" t="s">
        <v>85</v>
      </c>
      <c r="D67" s="603"/>
      <c r="E67" s="604"/>
      <c r="F67" s="57">
        <f>F9+F18+F33+F63</f>
        <v>160</v>
      </c>
      <c r="G67" s="246">
        <f>L67+Q67+V67+AA67+AF67+AK67+AP67</f>
        <v>210</v>
      </c>
      <c r="H67" s="37">
        <f t="shared" ref="H67:AP67" si="10">SUM(H9+H18+H33+H63)</f>
        <v>15</v>
      </c>
      <c r="I67" s="64">
        <f t="shared" si="10"/>
        <v>6</v>
      </c>
      <c r="J67" s="64">
        <f t="shared" si="10"/>
        <v>4</v>
      </c>
      <c r="K67" s="64">
        <f t="shared" si="10"/>
        <v>0</v>
      </c>
      <c r="L67" s="246">
        <f t="shared" si="10"/>
        <v>29</v>
      </c>
      <c r="M67" s="37">
        <f t="shared" si="10"/>
        <v>16</v>
      </c>
      <c r="N67" s="64">
        <f t="shared" si="10"/>
        <v>7</v>
      </c>
      <c r="O67" s="64">
        <f t="shared" si="10"/>
        <v>7</v>
      </c>
      <c r="P67" s="64">
        <f t="shared" si="10"/>
        <v>0</v>
      </c>
      <c r="Q67" s="246">
        <f t="shared" si="10"/>
        <v>32</v>
      </c>
      <c r="R67" s="37">
        <f t="shared" si="10"/>
        <v>10</v>
      </c>
      <c r="S67" s="64">
        <f t="shared" si="10"/>
        <v>1</v>
      </c>
      <c r="T67" s="64">
        <f t="shared" si="10"/>
        <v>12</v>
      </c>
      <c r="U67" s="64">
        <f t="shared" si="10"/>
        <v>0</v>
      </c>
      <c r="V67" s="246">
        <f t="shared" si="10"/>
        <v>27</v>
      </c>
      <c r="W67" s="37">
        <f t="shared" si="10"/>
        <v>14</v>
      </c>
      <c r="X67" s="64">
        <f t="shared" si="10"/>
        <v>3</v>
      </c>
      <c r="Y67" s="64">
        <f t="shared" si="10"/>
        <v>10</v>
      </c>
      <c r="Z67" s="64">
        <f t="shared" si="10"/>
        <v>0</v>
      </c>
      <c r="AA67" s="246">
        <f t="shared" si="10"/>
        <v>33</v>
      </c>
      <c r="AB67" s="37">
        <f t="shared" si="10"/>
        <v>14</v>
      </c>
      <c r="AC67" s="64">
        <f t="shared" si="10"/>
        <v>1</v>
      </c>
      <c r="AD67" s="64">
        <f t="shared" si="10"/>
        <v>8</v>
      </c>
      <c r="AE67" s="64">
        <f t="shared" si="10"/>
        <v>0</v>
      </c>
      <c r="AF67" s="246">
        <f t="shared" si="10"/>
        <v>27</v>
      </c>
      <c r="AG67" s="37">
        <f t="shared" si="10"/>
        <v>14</v>
      </c>
      <c r="AH67" s="64">
        <f t="shared" si="10"/>
        <v>0</v>
      </c>
      <c r="AI67" s="64">
        <f t="shared" si="10"/>
        <v>5</v>
      </c>
      <c r="AJ67" s="64">
        <f t="shared" si="10"/>
        <v>0</v>
      </c>
      <c r="AK67" s="246">
        <f t="shared" si="10"/>
        <v>32</v>
      </c>
      <c r="AL67" s="37">
        <f t="shared" si="10"/>
        <v>12</v>
      </c>
      <c r="AM67" s="64">
        <f t="shared" si="10"/>
        <v>0</v>
      </c>
      <c r="AN67" s="64">
        <f t="shared" si="10"/>
        <v>5</v>
      </c>
      <c r="AO67" s="64">
        <f t="shared" si="10"/>
        <v>0</v>
      </c>
      <c r="AP67" s="361">
        <f t="shared" si="10"/>
        <v>30</v>
      </c>
      <c r="AQ67" s="444"/>
      <c r="AR67" s="445"/>
      <c r="AS67" s="72"/>
      <c r="AT67" s="445"/>
    </row>
    <row r="68" spans="1:46" ht="13.5" thickTop="1" x14ac:dyDescent="0.2">
      <c r="A68" s="43"/>
      <c r="B68" s="87"/>
      <c r="C68" s="88" t="s">
        <v>86</v>
      </c>
      <c r="D68" s="19"/>
      <c r="E68" s="19"/>
      <c r="F68" s="120"/>
      <c r="G68" s="538"/>
      <c r="H68" s="186">
        <f>SUM(H67,I67,J67)</f>
        <v>25</v>
      </c>
      <c r="I68" s="201"/>
      <c r="J68" s="201"/>
      <c r="K68" s="201"/>
      <c r="L68" s="335"/>
      <c r="M68" s="186">
        <f>SUM(M67,N67,O67)</f>
        <v>30</v>
      </c>
      <c r="N68" s="201"/>
      <c r="O68" s="201"/>
      <c r="P68" s="201"/>
      <c r="Q68" s="335"/>
      <c r="R68" s="186">
        <f>SUM(R67,S67,T67)</f>
        <v>23</v>
      </c>
      <c r="S68" s="201"/>
      <c r="T68" s="201"/>
      <c r="U68" s="201"/>
      <c r="V68" s="335"/>
      <c r="W68" s="377">
        <f>SUM(W67,X67,Y67)</f>
        <v>27</v>
      </c>
      <c r="X68" s="378"/>
      <c r="Y68" s="378"/>
      <c r="Z68" s="378"/>
      <c r="AA68" s="379"/>
      <c r="AB68" s="377">
        <f>SUM(AB67,AC67,AD67)</f>
        <v>23</v>
      </c>
      <c r="AC68" s="378"/>
      <c r="AD68" s="378"/>
      <c r="AE68" s="378"/>
      <c r="AF68" s="379"/>
      <c r="AG68" s="377">
        <f>SUM(AG67,AH67,AI67)</f>
        <v>19</v>
      </c>
      <c r="AH68" s="378"/>
      <c r="AI68" s="378"/>
      <c r="AJ68" s="378"/>
      <c r="AK68" s="379"/>
      <c r="AL68" s="377">
        <f>SUM(AL67,AM67,AN67)</f>
        <v>17</v>
      </c>
      <c r="AM68" s="378"/>
      <c r="AN68" s="378"/>
      <c r="AO68" s="378"/>
      <c r="AP68" s="380"/>
      <c r="AQ68" s="444"/>
      <c r="AR68" s="445"/>
      <c r="AS68" s="72"/>
      <c r="AT68" s="445"/>
    </row>
    <row r="69" spans="1:46" x14ac:dyDescent="0.2">
      <c r="A69" s="38"/>
      <c r="B69" s="6"/>
      <c r="C69" s="3" t="s">
        <v>87</v>
      </c>
      <c r="D69" s="115"/>
      <c r="E69" s="115"/>
      <c r="F69" s="120"/>
      <c r="G69" s="538"/>
      <c r="H69" s="100"/>
      <c r="I69" s="101"/>
      <c r="J69" s="101"/>
      <c r="K69" s="101">
        <f>COUNTIF(K10:K25,"ex")+COUNTIF(K34:K66,"ex")</f>
        <v>4</v>
      </c>
      <c r="L69" s="335"/>
      <c r="M69" s="101"/>
      <c r="N69" s="101"/>
      <c r="O69" s="101"/>
      <c r="P69" s="101">
        <f>COUNTIF(P10:P25,"ex")+COUNTIF(P34:P66,"ex")</f>
        <v>5</v>
      </c>
      <c r="Q69" s="335"/>
      <c r="R69" s="101"/>
      <c r="S69" s="101"/>
      <c r="T69" s="101"/>
      <c r="U69" s="101">
        <f>COUNTIF(U10:U25,"ex")+COUNTIF(U34:U66,"ex")</f>
        <v>2</v>
      </c>
      <c r="V69" s="335"/>
      <c r="W69" s="101"/>
      <c r="X69" s="101"/>
      <c r="Y69" s="101"/>
      <c r="Z69" s="191">
        <f>COUNTIF(Z10:Z25,"ex")+COUNTIF(Z34:Z66,"ex")+COUNTIF('Appendix 1'!Z13:Z20,"ex")</f>
        <v>4</v>
      </c>
      <c r="AA69" s="335"/>
      <c r="AB69" s="191"/>
      <c r="AC69" s="191"/>
      <c r="AD69" s="191"/>
      <c r="AE69" s="191">
        <f>COUNTIF(AE10:AE25,"ex")+COUNTIF(AE34:AE66,"ex")+COUNTIF('Appendix 1'!AE13:AE20,"ex")</f>
        <v>3</v>
      </c>
      <c r="AF69" s="335"/>
      <c r="AG69" s="191"/>
      <c r="AH69" s="191"/>
      <c r="AI69" s="191"/>
      <c r="AJ69" s="191">
        <f>COUNTIF(AJ10:AJ25,"ex")+COUNTIF(AJ34:AJ66,"ex")+COUNTIF('Appendix 1'!AJ13:AJ20,"ex")</f>
        <v>2</v>
      </c>
      <c r="AK69" s="335"/>
      <c r="AL69" s="191"/>
      <c r="AM69" s="191"/>
      <c r="AN69" s="191"/>
      <c r="AO69" s="191">
        <f>COUNTIF(AO10:AO25,"ex")+COUNTIF(AO34:AO66,"ex")+COUNTIF('Appendix 1'!AO13:AO20,"ex")</f>
        <v>2</v>
      </c>
      <c r="AP69" s="134"/>
      <c r="AQ69" s="446"/>
      <c r="AR69" s="447"/>
      <c r="AS69" s="448"/>
      <c r="AT69" s="447"/>
    </row>
    <row r="70" spans="1:46" x14ac:dyDescent="0.2">
      <c r="A70" s="38"/>
      <c r="B70" s="6"/>
      <c r="C70" s="81" t="s">
        <v>159</v>
      </c>
      <c r="D70" s="114"/>
      <c r="E70" s="114"/>
      <c r="F70" s="120"/>
      <c r="G70" s="538"/>
      <c r="H70" s="100"/>
      <c r="I70" s="101"/>
      <c r="J70" s="101"/>
      <c r="K70" s="101">
        <f>COUNTIF(K10:K25,"m")+COUNTIF(K34:K66,"m")</f>
        <v>2</v>
      </c>
      <c r="L70" s="335"/>
      <c r="M70" s="101"/>
      <c r="N70" s="101"/>
      <c r="O70" s="101"/>
      <c r="P70" s="101">
        <f>COUNTIF(P10:P25,"m")+COUNTIF(P34:P66,"m")</f>
        <v>2</v>
      </c>
      <c r="Q70" s="335"/>
      <c r="R70" s="101"/>
      <c r="S70" s="101"/>
      <c r="T70" s="101"/>
      <c r="U70" s="101">
        <f>COUNTIF(U10:U25,"m")+COUNTIF(U34:U66,"m")</f>
        <v>4</v>
      </c>
      <c r="V70" s="335"/>
      <c r="W70" s="101"/>
      <c r="X70" s="101"/>
      <c r="Y70" s="101"/>
      <c r="Z70" s="191">
        <f>COUNTIF(Z10:Z25,"m")+COUNTIF(Z34:Z66,"m")+COUNTIF('Appendix 1'!Z13:Z20,"m")</f>
        <v>5</v>
      </c>
      <c r="AA70" s="335"/>
      <c r="AB70" s="191"/>
      <c r="AC70" s="191"/>
      <c r="AD70" s="191"/>
      <c r="AE70" s="191">
        <f>COUNTIF(AE10:AE25,"m")+COUNTIF(AE34:AE66,"m")+COUNTIF('Appendix 1'!AE13:AE20,"m")</f>
        <v>3</v>
      </c>
      <c r="AF70" s="335"/>
      <c r="AG70" s="191"/>
      <c r="AH70" s="191"/>
      <c r="AI70" s="191"/>
      <c r="AJ70" s="191">
        <f>COUNTIF(AJ10:AJ25,"m")+COUNTIF(AJ34:AJ66,"m")+COUNTIF('Appendix 1'!AJ13:AJ20,"m")</f>
        <v>4</v>
      </c>
      <c r="AK70" s="335"/>
      <c r="AL70" s="191"/>
      <c r="AM70" s="191"/>
      <c r="AN70" s="191"/>
      <c r="AO70" s="191">
        <f>COUNTIF(AO10:AO25,"m")+COUNTIF(AO34:AO66,"m")+COUNTIF('Appendix 1'!AO13:AO20,"m")</f>
        <v>3</v>
      </c>
      <c r="AP70" s="134"/>
      <c r="AQ70" s="444"/>
      <c r="AR70" s="445"/>
      <c r="AS70" s="72"/>
      <c r="AT70" s="445"/>
    </row>
    <row r="71" spans="1:46" ht="13.5" thickBot="1" x14ac:dyDescent="0.25">
      <c r="A71" s="89"/>
      <c r="B71" s="90"/>
      <c r="C71" s="91"/>
      <c r="D71" s="15"/>
      <c r="E71" s="15"/>
      <c r="F71" s="120"/>
      <c r="G71" s="538"/>
      <c r="H71" s="381"/>
      <c r="I71" s="382"/>
      <c r="J71" s="382"/>
      <c r="K71" s="382"/>
      <c r="L71" s="383"/>
      <c r="M71" s="381"/>
      <c r="N71" s="382"/>
      <c r="O71" s="382"/>
      <c r="P71" s="382"/>
      <c r="Q71" s="383"/>
      <c r="R71" s="384"/>
      <c r="S71" s="385"/>
      <c r="T71" s="385"/>
      <c r="U71" s="382"/>
      <c r="V71" s="383"/>
      <c r="W71" s="384"/>
      <c r="X71" s="385"/>
      <c r="Y71" s="385"/>
      <c r="Z71" s="382"/>
      <c r="AA71" s="383"/>
      <c r="AB71" s="384"/>
      <c r="AC71" s="385"/>
      <c r="AD71" s="385"/>
      <c r="AE71" s="382"/>
      <c r="AF71" s="383"/>
      <c r="AG71" s="381"/>
      <c r="AH71" s="382"/>
      <c r="AI71" s="382"/>
      <c r="AJ71" s="382"/>
      <c r="AK71" s="383"/>
      <c r="AL71" s="381"/>
      <c r="AM71" s="382"/>
      <c r="AN71" s="382"/>
      <c r="AO71" s="382"/>
      <c r="AP71" s="386"/>
      <c r="AQ71" s="444"/>
      <c r="AR71" s="445"/>
      <c r="AS71" s="72"/>
      <c r="AT71" s="445"/>
    </row>
    <row r="72" spans="1:46" s="65" customFormat="1" ht="13.5" thickTop="1" x14ac:dyDescent="0.2">
      <c r="A72" s="92" t="s">
        <v>34</v>
      </c>
      <c r="B72" s="93"/>
      <c r="C72" s="94" t="s">
        <v>157</v>
      </c>
      <c r="D72" s="116"/>
      <c r="E72" s="116"/>
      <c r="F72" s="95"/>
      <c r="G72" s="539"/>
      <c r="H72" s="95"/>
      <c r="I72" s="96"/>
      <c r="J72" s="96"/>
      <c r="K72" s="96"/>
      <c r="L72" s="387"/>
      <c r="M72" s="95"/>
      <c r="N72" s="96">
        <v>2</v>
      </c>
      <c r="O72" s="96"/>
      <c r="P72" s="96" t="s">
        <v>161</v>
      </c>
      <c r="Q72" s="387"/>
      <c r="R72" s="388"/>
      <c r="S72" s="96"/>
      <c r="T72" s="96"/>
      <c r="U72" s="96"/>
      <c r="V72" s="387"/>
      <c r="W72" s="95"/>
      <c r="X72" s="96"/>
      <c r="Y72" s="96"/>
      <c r="Z72" s="96"/>
      <c r="AA72" s="387"/>
      <c r="AB72" s="95"/>
      <c r="AC72" s="96"/>
      <c r="AD72" s="96"/>
      <c r="AE72" s="96"/>
      <c r="AF72" s="387"/>
      <c r="AG72" s="95"/>
      <c r="AH72" s="96"/>
      <c r="AI72" s="96"/>
      <c r="AJ72" s="96"/>
      <c r="AK72" s="387"/>
      <c r="AL72" s="95"/>
      <c r="AM72" s="96"/>
      <c r="AN72" s="96"/>
      <c r="AO72" s="96"/>
      <c r="AP72" s="389"/>
      <c r="AQ72" s="446"/>
      <c r="AR72" s="447"/>
      <c r="AS72" s="448"/>
      <c r="AT72" s="447"/>
    </row>
    <row r="73" spans="1:46" x14ac:dyDescent="0.2">
      <c r="A73" s="38" t="s">
        <v>35</v>
      </c>
      <c r="B73" s="97"/>
      <c r="C73" s="98" t="s">
        <v>158</v>
      </c>
      <c r="D73" s="117"/>
      <c r="E73" s="117"/>
      <c r="F73" s="99"/>
      <c r="G73" s="179"/>
      <c r="H73" s="100"/>
      <c r="I73" s="101"/>
      <c r="J73" s="101"/>
      <c r="K73" s="101"/>
      <c r="L73" s="135"/>
      <c r="M73" s="100"/>
      <c r="N73" s="101"/>
      <c r="O73" s="101"/>
      <c r="P73" s="101"/>
      <c r="Q73" s="135"/>
      <c r="R73" s="100"/>
      <c r="S73" s="101">
        <v>2</v>
      </c>
      <c r="T73" s="101"/>
      <c r="U73" s="101" t="s">
        <v>161</v>
      </c>
      <c r="V73" s="135"/>
      <c r="W73" s="100"/>
      <c r="X73" s="101"/>
      <c r="Y73" s="101"/>
      <c r="Z73" s="101"/>
      <c r="AA73" s="135"/>
      <c r="AB73" s="100"/>
      <c r="AC73" s="101"/>
      <c r="AD73" s="101"/>
      <c r="AE73" s="101"/>
      <c r="AF73" s="135"/>
      <c r="AG73" s="100"/>
      <c r="AH73" s="101"/>
      <c r="AI73" s="101"/>
      <c r="AJ73" s="101"/>
      <c r="AK73" s="135"/>
      <c r="AL73" s="100"/>
      <c r="AM73" s="101"/>
      <c r="AN73" s="101"/>
      <c r="AO73" s="101"/>
      <c r="AP73" s="390"/>
      <c r="AQ73" s="444"/>
      <c r="AR73" s="445"/>
      <c r="AS73" s="72"/>
      <c r="AT73" s="445"/>
    </row>
    <row r="74" spans="1:46" ht="13.5" thickBot="1" x14ac:dyDescent="0.25">
      <c r="A74" s="40"/>
      <c r="B74" s="103"/>
      <c r="C74" s="104"/>
      <c r="D74" s="118"/>
      <c r="E74" s="118"/>
      <c r="F74" s="105"/>
      <c r="G74" s="356"/>
      <c r="H74" s="105"/>
      <c r="I74" s="106"/>
      <c r="J74" s="106"/>
      <c r="K74" s="106"/>
      <c r="L74" s="356"/>
      <c r="M74" s="105"/>
      <c r="N74" s="106"/>
      <c r="O74" s="106"/>
      <c r="P74" s="106"/>
      <c r="Q74" s="356"/>
      <c r="R74" s="105"/>
      <c r="S74" s="106"/>
      <c r="T74" s="106"/>
      <c r="U74" s="106"/>
      <c r="V74" s="356"/>
      <c r="W74" s="105"/>
      <c r="X74" s="106"/>
      <c r="Y74" s="106"/>
      <c r="Z74" s="106"/>
      <c r="AA74" s="356"/>
      <c r="AB74" s="105"/>
      <c r="AC74" s="106"/>
      <c r="AD74" s="106"/>
      <c r="AE74" s="106"/>
      <c r="AF74" s="356"/>
      <c r="AG74" s="105"/>
      <c r="AH74" s="106"/>
      <c r="AI74" s="106"/>
      <c r="AJ74" s="106"/>
      <c r="AK74" s="356"/>
      <c r="AL74" s="105"/>
      <c r="AM74" s="106"/>
      <c r="AN74" s="106"/>
      <c r="AO74" s="106"/>
      <c r="AP74" s="391"/>
      <c r="AQ74" s="444"/>
      <c r="AR74" s="445"/>
      <c r="AS74" s="72"/>
      <c r="AT74" s="445"/>
    </row>
    <row r="75" spans="1:46" ht="14.25" x14ac:dyDescent="0.2">
      <c r="A75" s="1" t="s">
        <v>309</v>
      </c>
      <c r="B75" s="17"/>
      <c r="C75" s="77"/>
      <c r="D75" s="111"/>
      <c r="E75" s="111"/>
      <c r="F75" s="512"/>
      <c r="G75" s="515"/>
      <c r="H75" s="512"/>
      <c r="I75" s="515"/>
      <c r="J75" s="512"/>
      <c r="K75" s="512"/>
      <c r="L75" s="512"/>
      <c r="M75" s="512"/>
      <c r="N75" s="515"/>
      <c r="O75" s="512"/>
      <c r="P75" s="512"/>
      <c r="Q75" s="512"/>
      <c r="R75" s="512"/>
      <c r="S75" s="515"/>
      <c r="T75" s="512"/>
      <c r="U75" s="512"/>
      <c r="V75" s="512"/>
      <c r="W75" s="512"/>
      <c r="X75" s="515"/>
      <c r="Y75" s="512"/>
      <c r="Z75" s="512"/>
      <c r="AA75" s="512"/>
      <c r="AB75" s="512"/>
      <c r="AC75" s="515"/>
      <c r="AD75" s="512"/>
      <c r="AE75" s="512"/>
      <c r="AF75" s="512"/>
      <c r="AG75" s="512"/>
      <c r="AH75" s="515"/>
      <c r="AI75" s="512"/>
      <c r="AJ75" s="512"/>
      <c r="AK75" s="512"/>
      <c r="AL75" s="512"/>
      <c r="AM75" s="515"/>
      <c r="AN75" s="515"/>
      <c r="AO75" s="55"/>
      <c r="AP75" s="55"/>
      <c r="AQ75" s="14"/>
      <c r="AR75" s="55"/>
      <c r="AS75" s="14"/>
      <c r="AT75" s="14"/>
    </row>
    <row r="76" spans="1:46" s="213" customFormat="1" ht="14.25" x14ac:dyDescent="0.2">
      <c r="A76" s="156" t="s">
        <v>310</v>
      </c>
      <c r="B76" s="17"/>
      <c r="C76" s="111"/>
      <c r="D76" s="111"/>
      <c r="E76" s="111"/>
      <c r="F76" s="512"/>
      <c r="G76" s="515"/>
      <c r="H76" s="512"/>
      <c r="I76" s="515"/>
      <c r="J76" s="512"/>
      <c r="K76" s="512"/>
      <c r="L76" s="512"/>
      <c r="M76" s="512"/>
      <c r="N76" s="515"/>
      <c r="O76" s="512"/>
      <c r="P76" s="512"/>
      <c r="Q76" s="512"/>
      <c r="R76" s="512"/>
      <c r="S76" s="515"/>
      <c r="T76" s="512"/>
      <c r="U76" s="512"/>
      <c r="V76" s="512"/>
      <c r="W76" s="512"/>
      <c r="X76" s="515"/>
      <c r="Y76" s="512"/>
      <c r="Z76" s="512"/>
      <c r="AA76" s="512"/>
      <c r="AB76" s="512"/>
      <c r="AC76" s="515"/>
      <c r="AD76" s="512"/>
      <c r="AE76" s="512"/>
      <c r="AF76" s="512"/>
      <c r="AG76" s="512"/>
      <c r="AH76" s="515"/>
      <c r="AI76" s="512"/>
      <c r="AJ76" s="512"/>
      <c r="AK76" s="512"/>
      <c r="AL76" s="512"/>
      <c r="AM76" s="515"/>
      <c r="AN76" s="515"/>
      <c r="AO76" s="55"/>
      <c r="AP76" s="55"/>
      <c r="AQ76" s="216"/>
      <c r="AR76" s="55"/>
      <c r="AS76" s="216"/>
      <c r="AT76" s="216"/>
    </row>
    <row r="77" spans="1:46" s="213" customFormat="1" ht="14.25" x14ac:dyDescent="0.2">
      <c r="A77" s="156" t="s">
        <v>312</v>
      </c>
      <c r="B77" s="17"/>
      <c r="C77" s="111"/>
      <c r="D77" s="111"/>
      <c r="E77" s="111"/>
      <c r="F77" s="512"/>
      <c r="G77" s="515"/>
      <c r="H77" s="512"/>
      <c r="I77" s="515"/>
      <c r="J77" s="512"/>
      <c r="K77" s="512"/>
      <c r="L77" s="512"/>
      <c r="M77" s="512"/>
      <c r="N77" s="515"/>
      <c r="O77" s="512"/>
      <c r="P77" s="512"/>
      <c r="Q77" s="512"/>
      <c r="R77" s="512"/>
      <c r="S77" s="515"/>
      <c r="T77" s="512"/>
      <c r="U77" s="512"/>
      <c r="V77" s="512"/>
      <c r="W77" s="512"/>
      <c r="X77" s="515"/>
      <c r="Y77" s="512"/>
      <c r="Z77" s="512"/>
      <c r="AA77" s="512"/>
      <c r="AB77" s="512"/>
      <c r="AC77" s="515"/>
      <c r="AD77" s="512"/>
      <c r="AE77" s="512"/>
      <c r="AF77" s="512"/>
      <c r="AG77" s="512"/>
      <c r="AH77" s="515"/>
      <c r="AI77" s="512"/>
      <c r="AJ77" s="512"/>
      <c r="AK77" s="512"/>
      <c r="AL77" s="512"/>
      <c r="AM77" s="515"/>
      <c r="AN77" s="515"/>
      <c r="AO77" s="55"/>
      <c r="AP77" s="55"/>
      <c r="AQ77" s="216"/>
      <c r="AR77" s="55"/>
      <c r="AS77" s="216"/>
      <c r="AT77" s="216"/>
    </row>
    <row r="78" spans="1:46" s="213" customFormat="1" ht="14.25" x14ac:dyDescent="0.2">
      <c r="A78" s="156" t="s">
        <v>315</v>
      </c>
      <c r="B78" s="17"/>
      <c r="C78" s="111"/>
      <c r="D78" s="111"/>
      <c r="E78" s="111"/>
      <c r="F78" s="512"/>
      <c r="G78" s="515"/>
      <c r="H78" s="512"/>
      <c r="I78" s="515"/>
      <c r="J78" s="512"/>
      <c r="K78" s="512"/>
      <c r="L78" s="512"/>
      <c r="M78" s="512"/>
      <c r="N78" s="515"/>
      <c r="O78" s="512"/>
      <c r="P78" s="512"/>
      <c r="Q78" s="512"/>
      <c r="R78" s="512"/>
      <c r="S78" s="515"/>
      <c r="T78" s="512"/>
      <c r="U78" s="512"/>
      <c r="V78" s="512"/>
      <c r="W78" s="512"/>
      <c r="X78" s="515"/>
      <c r="Y78" s="512"/>
      <c r="Z78" s="512"/>
      <c r="AA78" s="512"/>
      <c r="AB78" s="512"/>
      <c r="AC78" s="515"/>
      <c r="AD78" s="512"/>
      <c r="AE78" s="512"/>
      <c r="AF78" s="512"/>
      <c r="AG78" s="512"/>
      <c r="AH78" s="515"/>
      <c r="AI78" s="512"/>
      <c r="AJ78" s="512"/>
      <c r="AK78" s="512"/>
      <c r="AL78" s="512"/>
      <c r="AM78" s="515"/>
      <c r="AN78" s="515"/>
      <c r="AO78" s="55"/>
      <c r="AP78" s="55"/>
      <c r="AQ78" s="216"/>
      <c r="AR78" s="55"/>
      <c r="AS78" s="216"/>
      <c r="AT78" s="216"/>
    </row>
    <row r="79" spans="1:46" x14ac:dyDescent="0.2">
      <c r="A79" s="2"/>
      <c r="B79" s="26"/>
      <c r="C79" s="15"/>
      <c r="D79" s="15"/>
      <c r="E79" s="15"/>
      <c r="F79" s="536"/>
      <c r="G79" s="536"/>
      <c r="H79" s="512"/>
      <c r="I79" s="512"/>
      <c r="J79" s="512"/>
      <c r="K79" s="512"/>
      <c r="L79" s="515"/>
      <c r="M79" s="515"/>
      <c r="N79" s="515"/>
      <c r="O79" s="515"/>
      <c r="P79" s="512"/>
      <c r="Q79" s="515"/>
      <c r="R79" s="515"/>
      <c r="S79" s="515"/>
      <c r="T79" s="515"/>
      <c r="U79" s="512"/>
      <c r="V79" s="515"/>
      <c r="W79" s="515"/>
      <c r="X79" s="515"/>
      <c r="Y79" s="515"/>
      <c r="Z79" s="512"/>
      <c r="AA79" s="515"/>
      <c r="AB79" s="515"/>
      <c r="AC79" s="515"/>
      <c r="AD79" s="515"/>
      <c r="AE79" s="512"/>
      <c r="AF79" s="515"/>
      <c r="AG79" s="512"/>
      <c r="AH79" s="512"/>
      <c r="AI79" s="512"/>
      <c r="AJ79" s="512"/>
      <c r="AK79" s="515"/>
      <c r="AL79" s="512"/>
      <c r="AM79" s="512"/>
      <c r="AN79" s="512"/>
      <c r="AO79" s="512"/>
      <c r="AP79" s="515"/>
      <c r="AQ79" s="47"/>
      <c r="AR79" s="14"/>
      <c r="AS79" s="55"/>
      <c r="AT79" s="14"/>
    </row>
    <row r="80" spans="1:46" x14ac:dyDescent="0.2">
      <c r="A80" s="2"/>
      <c r="B80" s="217" t="s">
        <v>93</v>
      </c>
      <c r="C80" s="217"/>
      <c r="D80" s="217"/>
      <c r="E80" s="217"/>
      <c r="F80" s="516"/>
      <c r="G80" s="516"/>
      <c r="H80" s="516"/>
      <c r="I80" s="516"/>
      <c r="J80" s="516"/>
      <c r="K80" s="516"/>
      <c r="L80" s="516"/>
      <c r="M80" s="516"/>
      <c r="N80" s="516"/>
      <c r="O80" s="516"/>
      <c r="P80" s="512"/>
      <c r="Q80" s="515"/>
      <c r="R80" s="515"/>
      <c r="S80" s="515"/>
      <c r="T80" s="515"/>
      <c r="U80" s="512"/>
      <c r="V80" s="515"/>
      <c r="W80" s="515"/>
      <c r="X80" s="515"/>
      <c r="Y80" s="515"/>
      <c r="Z80" s="512"/>
      <c r="AA80" s="515"/>
      <c r="AB80" s="515"/>
      <c r="AC80" s="515"/>
      <c r="AD80" s="515"/>
      <c r="AE80" s="512"/>
      <c r="AF80" s="515"/>
      <c r="AG80" s="512"/>
      <c r="AH80" s="512"/>
      <c r="AI80" s="512"/>
      <c r="AJ80" s="512"/>
      <c r="AK80" s="515"/>
      <c r="AL80" s="512"/>
      <c r="AM80" s="512"/>
      <c r="AN80" s="512"/>
      <c r="AO80" s="512"/>
      <c r="AP80" s="515"/>
      <c r="AQ80" s="47"/>
      <c r="AR80" s="14"/>
      <c r="AS80" s="55"/>
      <c r="AT80" s="14"/>
    </row>
    <row r="81" spans="1:46" ht="13.5" thickBot="1" x14ac:dyDescent="0.25">
      <c r="A81" s="2"/>
      <c r="B81" s="222"/>
      <c r="C81" s="222"/>
      <c r="D81" s="222"/>
      <c r="E81" s="222"/>
      <c r="F81" s="516"/>
      <c r="G81" s="516"/>
      <c r="H81" s="516"/>
      <c r="I81" s="516"/>
      <c r="J81" s="516"/>
      <c r="K81" s="517"/>
      <c r="L81" s="517"/>
      <c r="M81" s="517"/>
      <c r="N81" s="517"/>
      <c r="O81" s="517"/>
      <c r="P81" s="512"/>
      <c r="Q81" s="515"/>
      <c r="R81" s="515"/>
      <c r="S81" s="515"/>
      <c r="T81" s="515"/>
      <c r="U81" s="512"/>
      <c r="V81" s="51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14"/>
      <c r="AS81" s="55"/>
      <c r="AT81" s="14"/>
    </row>
    <row r="82" spans="1:46" x14ac:dyDescent="0.2">
      <c r="A82" s="2"/>
      <c r="B82" s="607" t="s">
        <v>67</v>
      </c>
      <c r="C82" s="590" t="s">
        <v>94</v>
      </c>
      <c r="D82" s="592" t="s">
        <v>70</v>
      </c>
      <c r="E82" s="594" t="s">
        <v>71</v>
      </c>
      <c r="F82" s="557" t="s">
        <v>72</v>
      </c>
      <c r="G82" s="559" t="s">
        <v>73</v>
      </c>
      <c r="H82" s="598" t="s">
        <v>95</v>
      </c>
      <c r="I82" s="599"/>
      <c r="J82" s="599"/>
      <c r="K82" s="599"/>
      <c r="L82" s="600"/>
      <c r="M82" s="598" t="s">
        <v>95</v>
      </c>
      <c r="N82" s="599"/>
      <c r="O82" s="599"/>
      <c r="P82" s="599"/>
      <c r="Q82" s="600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14"/>
      <c r="AS82" s="55"/>
      <c r="AT82" s="14"/>
    </row>
    <row r="83" spans="1:46" ht="13.5" thickBot="1" x14ac:dyDescent="0.25">
      <c r="A83" s="2"/>
      <c r="B83" s="608"/>
      <c r="C83" s="591"/>
      <c r="D83" s="593"/>
      <c r="E83" s="595"/>
      <c r="F83" s="558"/>
      <c r="G83" s="560"/>
      <c r="H83" s="437"/>
      <c r="I83" s="438"/>
      <c r="J83" s="438"/>
      <c r="K83" s="438"/>
      <c r="L83" s="518"/>
      <c r="M83" s="437"/>
      <c r="N83" s="438"/>
      <c r="O83" s="438"/>
      <c r="P83" s="438"/>
      <c r="Q83" s="518"/>
      <c r="R83" s="55"/>
      <c r="S83" s="55"/>
      <c r="T83" s="55"/>
      <c r="U83" s="55"/>
      <c r="V83" s="55"/>
      <c r="W83" s="519"/>
      <c r="X83" s="519"/>
      <c r="Y83" s="519"/>
      <c r="Z83" s="519"/>
      <c r="AA83" s="519"/>
      <c r="AB83" s="519"/>
      <c r="AC83" s="519"/>
      <c r="AD83" s="512"/>
      <c r="AE83" s="512"/>
      <c r="AF83" s="512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14"/>
      <c r="AS83" s="55"/>
      <c r="AT83" s="14"/>
    </row>
    <row r="84" spans="1:46" x14ac:dyDescent="0.2">
      <c r="A84" s="2"/>
      <c r="B84" s="482"/>
      <c r="C84" s="483"/>
      <c r="D84" s="484"/>
      <c r="E84" s="483"/>
      <c r="F84" s="540"/>
      <c r="G84" s="541"/>
      <c r="H84" s="485" t="s">
        <v>75</v>
      </c>
      <c r="I84" s="486" t="s">
        <v>76</v>
      </c>
      <c r="J84" s="486" t="s">
        <v>77</v>
      </c>
      <c r="K84" s="486" t="s">
        <v>78</v>
      </c>
      <c r="L84" s="487" t="s">
        <v>79</v>
      </c>
      <c r="M84" s="485" t="s">
        <v>75</v>
      </c>
      <c r="N84" s="486" t="s">
        <v>76</v>
      </c>
      <c r="O84" s="486" t="s">
        <v>77</v>
      </c>
      <c r="P84" s="486" t="s">
        <v>78</v>
      </c>
      <c r="Q84" s="487" t="s">
        <v>79</v>
      </c>
      <c r="R84" s="517"/>
      <c r="S84" s="517"/>
      <c r="T84" s="517"/>
      <c r="U84" s="517"/>
      <c r="V84" s="517"/>
      <c r="W84" s="519"/>
      <c r="X84" s="519"/>
      <c r="Y84" s="519"/>
      <c r="Z84" s="519"/>
      <c r="AA84" s="519"/>
      <c r="AB84" s="519"/>
      <c r="AC84" s="519"/>
      <c r="AD84" s="512"/>
      <c r="AE84" s="512"/>
      <c r="AF84" s="512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14"/>
      <c r="AS84" s="55"/>
      <c r="AT84" s="14"/>
    </row>
    <row r="85" spans="1:46" x14ac:dyDescent="0.2">
      <c r="A85" s="2"/>
      <c r="B85" s="247"/>
      <c r="C85" s="439" t="s">
        <v>162</v>
      </c>
      <c r="D85" s="248"/>
      <c r="E85" s="248"/>
      <c r="F85" s="542"/>
      <c r="G85" s="481">
        <v>20</v>
      </c>
      <c r="H85" s="129"/>
      <c r="I85" s="130"/>
      <c r="J85" s="78"/>
      <c r="K85" s="131" t="s">
        <v>154</v>
      </c>
      <c r="L85" s="132">
        <v>20</v>
      </c>
      <c r="M85" s="129"/>
      <c r="N85" s="130"/>
      <c r="O85" s="78"/>
      <c r="P85" s="131"/>
      <c r="Q85" s="132"/>
      <c r="R85" s="517"/>
      <c r="S85" s="517"/>
      <c r="T85" s="517"/>
      <c r="U85" s="517"/>
      <c r="V85" s="517"/>
      <c r="W85" s="519"/>
      <c r="X85" s="519"/>
      <c r="Y85" s="519"/>
      <c r="Z85" s="519"/>
      <c r="AA85" s="519"/>
      <c r="AB85" s="519"/>
      <c r="AC85" s="519"/>
      <c r="AD85" s="512"/>
      <c r="AE85" s="512"/>
      <c r="AF85" s="512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14"/>
      <c r="AS85" s="55"/>
      <c r="AT85" s="14"/>
    </row>
    <row r="86" spans="1:46" x14ac:dyDescent="0.2">
      <c r="A86" s="2"/>
      <c r="B86" s="223"/>
      <c r="C86" s="440" t="s">
        <v>163</v>
      </c>
      <c r="D86" s="117"/>
      <c r="E86" s="117"/>
      <c r="F86" s="543"/>
      <c r="G86" s="163">
        <v>20</v>
      </c>
      <c r="H86" s="520"/>
      <c r="I86" s="521"/>
      <c r="J86" s="522"/>
      <c r="K86" s="523"/>
      <c r="L86" s="524"/>
      <c r="M86" s="520"/>
      <c r="N86" s="521"/>
      <c r="O86" s="522"/>
      <c r="P86" s="523" t="s">
        <v>154</v>
      </c>
      <c r="Q86" s="524">
        <v>20</v>
      </c>
      <c r="R86" s="517"/>
      <c r="S86" s="517"/>
      <c r="T86" s="517"/>
      <c r="U86" s="517"/>
      <c r="V86" s="517"/>
      <c r="W86" s="519"/>
      <c r="X86" s="519"/>
      <c r="Y86" s="519"/>
      <c r="Z86" s="519"/>
      <c r="AA86" s="519"/>
      <c r="AB86" s="519"/>
      <c r="AC86" s="519"/>
      <c r="AD86" s="512"/>
      <c r="AE86" s="512"/>
      <c r="AF86" s="512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14"/>
      <c r="AS86" s="55"/>
      <c r="AT86" s="14"/>
    </row>
    <row r="87" spans="1:46" x14ac:dyDescent="0.2">
      <c r="A87" s="2"/>
      <c r="B87" s="223"/>
      <c r="C87" s="440" t="s">
        <v>164</v>
      </c>
      <c r="D87" s="117"/>
      <c r="E87" s="117"/>
      <c r="F87" s="543"/>
      <c r="G87" s="163">
        <v>10</v>
      </c>
      <c r="H87" s="520"/>
      <c r="I87" s="521"/>
      <c r="J87" s="522"/>
      <c r="K87" s="523"/>
      <c r="L87" s="524">
        <v>10</v>
      </c>
      <c r="M87" s="520"/>
      <c r="N87" s="521"/>
      <c r="O87" s="522"/>
      <c r="P87" s="523"/>
      <c r="Q87" s="524"/>
      <c r="R87" s="517"/>
      <c r="S87" s="517"/>
      <c r="T87" s="517"/>
      <c r="U87" s="517"/>
      <c r="V87" s="517"/>
      <c r="W87" s="525"/>
      <c r="X87" s="525"/>
      <c r="Y87" s="525"/>
      <c r="Z87" s="525"/>
      <c r="AA87" s="525"/>
      <c r="AB87" s="525"/>
      <c r="AC87" s="519"/>
      <c r="AD87" s="512"/>
      <c r="AE87" s="512"/>
      <c r="AF87" s="512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14"/>
      <c r="AS87" s="55"/>
      <c r="AT87" s="14"/>
    </row>
    <row r="88" spans="1:46" ht="13.5" thickBot="1" x14ac:dyDescent="0.25">
      <c r="A88" s="2"/>
      <c r="B88" s="223"/>
      <c r="C88" s="440" t="s">
        <v>165</v>
      </c>
      <c r="D88" s="111"/>
      <c r="E88" s="111"/>
      <c r="F88" s="543"/>
      <c r="G88" s="163">
        <v>10</v>
      </c>
      <c r="H88" s="520"/>
      <c r="I88" s="521"/>
      <c r="J88" s="522"/>
      <c r="K88" s="523"/>
      <c r="L88" s="524"/>
      <c r="M88" s="520"/>
      <c r="N88" s="521"/>
      <c r="O88" s="522"/>
      <c r="P88" s="523"/>
      <c r="Q88" s="524">
        <v>10</v>
      </c>
      <c r="R88" s="525"/>
      <c r="S88" s="525"/>
      <c r="T88" s="525"/>
      <c r="U88" s="525"/>
      <c r="V88" s="525"/>
      <c r="W88" s="525"/>
      <c r="X88" s="525"/>
      <c r="Y88" s="525"/>
      <c r="Z88" s="525"/>
      <c r="AA88" s="519"/>
      <c r="AB88" s="519"/>
      <c r="AC88" s="519"/>
      <c r="AD88" s="512"/>
      <c r="AE88" s="512"/>
      <c r="AF88" s="512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14"/>
      <c r="AS88" s="55"/>
      <c r="AT88" s="14"/>
    </row>
    <row r="89" spans="1:46" ht="13.5" thickBot="1" x14ac:dyDescent="0.25">
      <c r="A89" s="2"/>
      <c r="B89" s="224"/>
      <c r="C89" s="225" t="s">
        <v>37</v>
      </c>
      <c r="D89" s="231"/>
      <c r="E89" s="232"/>
      <c r="F89" s="544"/>
      <c r="G89" s="528"/>
      <c r="H89" s="526"/>
      <c r="I89" s="527"/>
      <c r="J89" s="527"/>
      <c r="K89" s="527"/>
      <c r="L89" s="528">
        <v>30</v>
      </c>
      <c r="M89" s="526"/>
      <c r="N89" s="527"/>
      <c r="O89" s="527"/>
      <c r="P89" s="527"/>
      <c r="Q89" s="528">
        <v>30</v>
      </c>
      <c r="R89" s="517"/>
      <c r="S89" s="517"/>
      <c r="T89" s="517"/>
      <c r="U89" s="517"/>
      <c r="V89" s="525"/>
      <c r="W89" s="525"/>
      <c r="X89" s="525"/>
      <c r="Y89" s="525"/>
      <c r="Z89" s="525"/>
      <c r="AA89" s="519"/>
      <c r="AB89" s="519"/>
      <c r="AC89" s="519"/>
      <c r="AD89" s="512"/>
      <c r="AE89" s="512"/>
      <c r="AF89" s="512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14"/>
      <c r="AS89" s="55"/>
      <c r="AT89" s="14"/>
    </row>
    <row r="90" spans="1:46" x14ac:dyDescent="0.2">
      <c r="A90" s="2"/>
      <c r="B90" s="226"/>
      <c r="C90" s="227"/>
      <c r="D90" s="227"/>
      <c r="E90" s="228"/>
      <c r="F90" s="529"/>
      <c r="G90" s="529"/>
      <c r="H90" s="529"/>
      <c r="I90" s="529"/>
      <c r="J90" s="530"/>
      <c r="K90" s="531"/>
      <c r="L90" s="531"/>
      <c r="M90" s="531"/>
      <c r="N90" s="531"/>
      <c r="O90" s="532"/>
      <c r="P90" s="531"/>
      <c r="Q90" s="532"/>
      <c r="R90" s="517"/>
      <c r="S90" s="517"/>
      <c r="T90" s="517"/>
      <c r="U90" s="517"/>
      <c r="V90" s="525"/>
      <c r="W90" s="525"/>
      <c r="X90" s="525"/>
      <c r="Y90" s="525"/>
      <c r="Z90" s="525"/>
      <c r="AA90" s="519"/>
      <c r="AB90" s="519"/>
      <c r="AC90" s="519"/>
      <c r="AD90" s="512"/>
      <c r="AE90" s="512"/>
      <c r="AF90" s="512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14"/>
      <c r="AS90" s="55"/>
      <c r="AT90" s="14"/>
    </row>
    <row r="91" spans="1:46" x14ac:dyDescent="0.2">
      <c r="A91" s="2"/>
      <c r="B91" s="226"/>
      <c r="C91" s="222"/>
      <c r="D91" s="222"/>
      <c r="E91" s="222"/>
      <c r="F91" s="516"/>
      <c r="G91" s="516"/>
      <c r="H91" s="516"/>
      <c r="I91" s="516"/>
      <c r="J91" s="516"/>
      <c r="K91" s="516"/>
      <c r="L91" s="516"/>
      <c r="M91" s="516"/>
      <c r="N91" s="516"/>
      <c r="O91" s="516"/>
      <c r="P91" s="531"/>
      <c r="Q91" s="532"/>
      <c r="R91" s="517"/>
      <c r="S91" s="517"/>
      <c r="T91" s="517"/>
      <c r="U91" s="517"/>
      <c r="V91" s="525"/>
      <c r="W91" s="525"/>
      <c r="X91" s="525"/>
      <c r="Y91" s="525"/>
      <c r="Z91" s="525"/>
      <c r="AA91" s="519"/>
      <c r="AB91" s="519"/>
      <c r="AC91" s="519"/>
      <c r="AD91" s="512"/>
      <c r="AE91" s="512"/>
      <c r="AF91" s="512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14"/>
      <c r="AS91" s="55"/>
      <c r="AT91" s="14"/>
    </row>
    <row r="92" spans="1:46" x14ac:dyDescent="0.2">
      <c r="A92" s="2"/>
      <c r="B92" s="212" t="s">
        <v>96</v>
      </c>
      <c r="C92" s="222"/>
      <c r="D92" s="222"/>
      <c r="E92" s="222"/>
      <c r="F92" s="516"/>
      <c r="G92" s="516"/>
      <c r="H92" s="516"/>
      <c r="I92" s="516"/>
      <c r="J92" s="516"/>
      <c r="K92" s="516"/>
      <c r="L92" s="516"/>
      <c r="M92" s="516"/>
      <c r="N92" s="516"/>
      <c r="O92" s="516"/>
      <c r="P92" s="531"/>
      <c r="Q92" s="532"/>
      <c r="R92" s="517"/>
      <c r="S92" s="517"/>
      <c r="T92" s="517"/>
      <c r="U92" s="517"/>
      <c r="V92" s="525"/>
      <c r="W92" s="519"/>
      <c r="X92" s="519"/>
      <c r="Y92" s="519"/>
      <c r="Z92" s="519"/>
      <c r="AA92" s="519"/>
      <c r="AB92" s="519"/>
      <c r="AC92" s="519"/>
      <c r="AD92" s="512"/>
      <c r="AE92" s="512"/>
      <c r="AF92" s="512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14"/>
      <c r="AS92" s="55"/>
      <c r="AT92" s="14"/>
    </row>
    <row r="93" spans="1:46" x14ac:dyDescent="0.2">
      <c r="A93" s="2"/>
      <c r="B93" s="226"/>
      <c r="C93" s="221" t="s">
        <v>99</v>
      </c>
      <c r="D93" s="218"/>
      <c r="E93" s="229"/>
      <c r="F93" s="525"/>
      <c r="G93" s="525"/>
      <c r="H93" s="525"/>
      <c r="I93" s="525"/>
      <c r="J93" s="525"/>
      <c r="K93" s="533"/>
      <c r="L93" s="525"/>
      <c r="M93" s="525"/>
      <c r="N93" s="533"/>
      <c r="O93" s="533"/>
      <c r="P93" s="531"/>
      <c r="Q93" s="532"/>
      <c r="R93" s="517"/>
      <c r="S93" s="517"/>
      <c r="T93" s="517"/>
      <c r="U93" s="517"/>
      <c r="V93" s="525"/>
      <c r="W93" s="534"/>
      <c r="X93" s="534"/>
      <c r="Y93" s="534"/>
      <c r="Z93" s="534"/>
      <c r="AA93" s="534"/>
      <c r="AB93" s="534"/>
      <c r="AC93" s="534"/>
      <c r="AD93" s="512"/>
      <c r="AE93" s="512"/>
      <c r="AF93" s="512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14"/>
      <c r="AS93" s="55"/>
      <c r="AT93" s="14"/>
    </row>
    <row r="94" spans="1:46" x14ac:dyDescent="0.2">
      <c r="A94" s="2"/>
      <c r="B94" s="218"/>
      <c r="C94" s="221" t="s">
        <v>98</v>
      </c>
      <c r="D94" s="218"/>
      <c r="E94" s="218"/>
      <c r="F94" s="525"/>
      <c r="G94" s="525"/>
      <c r="H94" s="525"/>
      <c r="I94" s="525"/>
      <c r="J94" s="525"/>
      <c r="K94" s="525"/>
      <c r="L94" s="525"/>
      <c r="M94" s="525"/>
      <c r="N94" s="533"/>
      <c r="O94" s="533"/>
      <c r="P94" s="531"/>
      <c r="Q94" s="532"/>
      <c r="R94" s="517"/>
      <c r="S94" s="517"/>
      <c r="T94" s="517"/>
      <c r="U94" s="517"/>
      <c r="V94" s="517"/>
      <c r="W94" s="534"/>
      <c r="X94" s="534"/>
      <c r="Y94" s="534"/>
      <c r="Z94" s="534"/>
      <c r="AA94" s="534"/>
      <c r="AB94" s="534"/>
      <c r="AC94" s="534"/>
      <c r="AD94" s="512"/>
      <c r="AE94" s="512"/>
      <c r="AF94" s="512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14"/>
      <c r="AS94" s="55"/>
      <c r="AT94" s="14"/>
    </row>
    <row r="95" spans="1:46" s="213" customFormat="1" x14ac:dyDescent="0.2">
      <c r="A95" s="206"/>
      <c r="B95" s="218"/>
      <c r="C95" s="221" t="s">
        <v>97</v>
      </c>
      <c r="D95" s="218"/>
      <c r="E95" s="218"/>
      <c r="F95" s="525"/>
      <c r="G95" s="525"/>
      <c r="H95" s="525"/>
      <c r="I95" s="525"/>
      <c r="J95" s="525"/>
      <c r="K95" s="525"/>
      <c r="L95" s="525"/>
      <c r="M95" s="525"/>
      <c r="N95" s="533"/>
      <c r="O95" s="533"/>
      <c r="P95" s="531"/>
      <c r="Q95" s="532"/>
      <c r="R95" s="517"/>
      <c r="S95" s="517"/>
      <c r="T95" s="517"/>
      <c r="U95" s="517"/>
      <c r="V95" s="517"/>
      <c r="W95" s="534"/>
      <c r="X95" s="534"/>
      <c r="Y95" s="534"/>
      <c r="Z95" s="534"/>
      <c r="AA95" s="534"/>
      <c r="AB95" s="534"/>
      <c r="AC95" s="534"/>
      <c r="AD95" s="512"/>
      <c r="AE95" s="512"/>
      <c r="AF95" s="512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216"/>
      <c r="AS95" s="55"/>
      <c r="AT95" s="216"/>
    </row>
    <row r="96" spans="1:46" x14ac:dyDescent="0.2">
      <c r="A96" s="2"/>
      <c r="B96" s="230" t="s">
        <v>100</v>
      </c>
      <c r="C96" s="219"/>
      <c r="D96" s="219"/>
      <c r="E96" s="219"/>
      <c r="F96" s="517"/>
      <c r="G96" s="517"/>
      <c r="H96" s="517"/>
      <c r="I96" s="517"/>
      <c r="J96" s="517"/>
      <c r="K96" s="517"/>
      <c r="L96" s="517"/>
      <c r="M96" s="525"/>
      <c r="N96" s="525"/>
      <c r="O96" s="525"/>
      <c r="P96" s="531"/>
      <c r="Q96" s="532"/>
      <c r="R96" s="517"/>
      <c r="S96" s="517"/>
      <c r="T96" s="517"/>
      <c r="U96" s="517"/>
      <c r="V96" s="517"/>
      <c r="W96" s="519"/>
      <c r="X96" s="519"/>
      <c r="Y96" s="519"/>
      <c r="Z96" s="519"/>
      <c r="AA96" s="519"/>
      <c r="AB96" s="519"/>
      <c r="AC96" s="519"/>
      <c r="AD96" s="512"/>
      <c r="AE96" s="512"/>
      <c r="AF96" s="512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14"/>
      <c r="AS96" s="55"/>
      <c r="AT96" s="14"/>
    </row>
    <row r="97" spans="1:46" x14ac:dyDescent="0.2">
      <c r="A97" s="2"/>
      <c r="B97" s="218"/>
      <c r="C97" s="221" t="s">
        <v>101</v>
      </c>
      <c r="D97" s="218"/>
      <c r="E97" s="218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17"/>
      <c r="Q97" s="517"/>
      <c r="R97" s="517"/>
      <c r="S97" s="517"/>
      <c r="T97" s="517"/>
      <c r="U97" s="517"/>
      <c r="V97" s="517"/>
      <c r="W97" s="519"/>
      <c r="X97" s="519"/>
      <c r="Y97" s="519"/>
      <c r="Z97" s="519"/>
      <c r="AA97" s="519"/>
      <c r="AB97" s="519"/>
      <c r="AC97" s="519"/>
      <c r="AD97" s="512"/>
      <c r="AE97" s="512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14"/>
      <c r="AS97" s="55"/>
      <c r="AT97" s="14"/>
    </row>
    <row r="98" spans="1:46" x14ac:dyDescent="0.2">
      <c r="A98" s="2"/>
      <c r="B98" s="214"/>
      <c r="C98" s="221" t="s">
        <v>102</v>
      </c>
      <c r="D98" s="215"/>
      <c r="E98" s="21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17"/>
      <c r="Q98" s="517"/>
      <c r="R98" s="517"/>
      <c r="S98" s="517"/>
      <c r="T98" s="517"/>
      <c r="U98" s="517"/>
      <c r="V98" s="517"/>
      <c r="W98" s="525"/>
      <c r="X98" s="519"/>
      <c r="Y98" s="519"/>
      <c r="Z98" s="519"/>
      <c r="AA98" s="519"/>
      <c r="AB98" s="519"/>
      <c r="AC98" s="519"/>
      <c r="AD98" s="512"/>
      <c r="AE98" s="512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14"/>
      <c r="AS98" s="55"/>
      <c r="AT98" s="14"/>
    </row>
    <row r="99" spans="1:46" x14ac:dyDescent="0.2">
      <c r="A99" s="2"/>
      <c r="B99" s="214"/>
      <c r="C99" s="221" t="s">
        <v>103</v>
      </c>
      <c r="D99" s="215"/>
      <c r="E99" s="21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25"/>
      <c r="Q99" s="525"/>
      <c r="R99" s="525"/>
      <c r="S99" s="525"/>
      <c r="T99" s="525"/>
      <c r="U99" s="525"/>
      <c r="V99" s="525"/>
      <c r="W99" s="525"/>
      <c r="X99" s="519"/>
      <c r="Y99" s="519"/>
      <c r="Z99" s="519"/>
      <c r="AA99" s="519"/>
      <c r="AB99" s="519"/>
      <c r="AC99" s="519"/>
      <c r="AD99" s="512"/>
      <c r="AE99" s="512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14"/>
      <c r="AS99" s="55"/>
      <c r="AT99" s="14"/>
    </row>
    <row r="100" spans="1:46" x14ac:dyDescent="0.2">
      <c r="A100" s="2"/>
      <c r="B100" s="212"/>
      <c r="C100" s="221" t="s">
        <v>104</v>
      </c>
      <c r="D100" s="212"/>
      <c r="E100" s="212"/>
      <c r="F100" s="109"/>
      <c r="G100" s="109"/>
      <c r="P100" s="525"/>
      <c r="Q100" s="525"/>
      <c r="R100" s="525"/>
      <c r="S100" s="525"/>
      <c r="T100" s="525"/>
      <c r="U100" s="525"/>
      <c r="V100" s="525"/>
      <c r="W100" s="525"/>
      <c r="X100" s="519"/>
      <c r="Y100" s="519"/>
      <c r="Z100" s="519"/>
      <c r="AA100" s="519"/>
      <c r="AB100" s="519"/>
      <c r="AC100" s="519"/>
      <c r="AD100" s="512"/>
      <c r="AE100" s="512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14"/>
      <c r="AS100" s="55"/>
      <c r="AT100" s="14"/>
    </row>
    <row r="101" spans="1:46" x14ac:dyDescent="0.2">
      <c r="A101" s="2"/>
      <c r="B101" s="29"/>
      <c r="C101" s="29"/>
      <c r="D101" s="29"/>
      <c r="E101" s="29"/>
      <c r="F101" s="525"/>
      <c r="G101" s="525"/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25"/>
      <c r="S101" s="525"/>
      <c r="T101" s="525"/>
      <c r="U101" s="525"/>
      <c r="V101" s="525"/>
      <c r="W101" s="525"/>
      <c r="X101" s="519"/>
      <c r="Y101" s="519"/>
      <c r="Z101" s="519"/>
      <c r="AA101" s="519"/>
      <c r="AB101" s="519"/>
      <c r="AC101" s="519"/>
      <c r="AD101" s="512"/>
      <c r="AE101" s="512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14"/>
      <c r="AS101" s="55"/>
      <c r="AT101" s="14"/>
    </row>
    <row r="102" spans="1:46" x14ac:dyDescent="0.2">
      <c r="A102" s="2"/>
      <c r="B102" s="12"/>
      <c r="C102" s="13"/>
      <c r="D102" s="13"/>
      <c r="E102" s="13"/>
      <c r="F102" s="535"/>
      <c r="G102" s="53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14"/>
      <c r="AS102" s="55"/>
      <c r="AT102" s="14"/>
    </row>
    <row r="103" spans="1:46" x14ac:dyDescent="0.2">
      <c r="A103" s="2"/>
      <c r="B103" s="12"/>
      <c r="C103" s="13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14"/>
      <c r="AS103" s="55"/>
      <c r="AT103" s="14"/>
    </row>
  </sheetData>
  <mergeCells count="59">
    <mergeCell ref="B18:C18"/>
    <mergeCell ref="B9:C9"/>
    <mergeCell ref="AR6:AR7"/>
    <mergeCell ref="AS6:AS7"/>
    <mergeCell ref="A29:AT29"/>
    <mergeCell ref="B6:B7"/>
    <mergeCell ref="C6:C7"/>
    <mergeCell ref="A26:C26"/>
    <mergeCell ref="A2:AT2"/>
    <mergeCell ref="A4:AT4"/>
    <mergeCell ref="AQ6:AQ7"/>
    <mergeCell ref="A6:A7"/>
    <mergeCell ref="AT6:AT7"/>
    <mergeCell ref="D6:D7"/>
    <mergeCell ref="E6:E7"/>
    <mergeCell ref="A3:AT3"/>
    <mergeCell ref="F6:F7"/>
    <mergeCell ref="G6:G7"/>
    <mergeCell ref="H6:AP6"/>
    <mergeCell ref="E82:E83"/>
    <mergeCell ref="B58:AM58"/>
    <mergeCell ref="A59:AS59"/>
    <mergeCell ref="B60:B61"/>
    <mergeCell ref="C60:C61"/>
    <mergeCell ref="H60:AP60"/>
    <mergeCell ref="H82:L82"/>
    <mergeCell ref="M82:Q82"/>
    <mergeCell ref="B63:C63"/>
    <mergeCell ref="D67:E67"/>
    <mergeCell ref="D63:E63"/>
    <mergeCell ref="B82:B83"/>
    <mergeCell ref="D60:D61"/>
    <mergeCell ref="E60:E61"/>
    <mergeCell ref="B33:C33"/>
    <mergeCell ref="B30:B31"/>
    <mergeCell ref="A55:C55"/>
    <mergeCell ref="C82:C83"/>
    <mergeCell ref="D82:D83"/>
    <mergeCell ref="C30:C31"/>
    <mergeCell ref="AS30:AS31"/>
    <mergeCell ref="AT30:AT31"/>
    <mergeCell ref="AQ30:AQ31"/>
    <mergeCell ref="AR30:AR31"/>
    <mergeCell ref="F82:F83"/>
    <mergeCell ref="G82:G83"/>
    <mergeCell ref="AT60:AT61"/>
    <mergeCell ref="F62:G62"/>
    <mergeCell ref="D30:D31"/>
    <mergeCell ref="E30:E31"/>
    <mergeCell ref="F30:F31"/>
    <mergeCell ref="G30:G31"/>
    <mergeCell ref="H30:AP30"/>
    <mergeCell ref="F32:G32"/>
    <mergeCell ref="F60:F61"/>
    <mergeCell ref="G60:G61"/>
    <mergeCell ref="AQ60:AQ61"/>
    <mergeCell ref="AR60:AR61"/>
    <mergeCell ref="AS60:AS61"/>
    <mergeCell ref="AT58:AT59"/>
  </mergeCells>
  <phoneticPr fontId="0" type="noConversion"/>
  <printOptions horizontalCentered="1"/>
  <pageMargins left="0.15748031496062992" right="0.15748031496062992" top="1.0629921259842521" bottom="0.39370078740157483" header="0.78740157480314965" footer="0.31496062992125984"/>
  <pageSetup paperSize="8" scale="88" fitToHeight="0" orientation="landscape" useFirstPageNumber="1" horizontalDpi="300" verticalDpi="300" r:id="rId1"/>
  <headerFooter alignWithMargins="0">
    <oddHeader xml:space="preserve">&amp;L&amp;"Arial,Félkövér"&amp;12Obuda University
John von Neumann Faculty of Informatics&amp;C&amp;14BSc in Computer Science Engineering
Regular training curriculum&amp;10
&amp;RIn effect from academic year 2018/2019
</oddHeader>
    <oddFooter>&amp;C&amp;11Curriculum - Regular training&amp;8
&amp;R&amp;P / &amp;N</oddFooter>
  </headerFooter>
  <rowBreaks count="1" manualBreakCount="1">
    <brk id="56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75"/>
  <sheetViews>
    <sheetView view="pageBreakPreview" zoomScaleNormal="75" zoomScaleSheetLayoutView="100" zoomScalePageLayoutView="50" workbookViewId="0">
      <pane xSplit="5" ySplit="11" topLeftCell="T12" activePane="bottomRight" state="frozen"/>
      <selection pane="topRight" activeCell="F1" sqref="F1"/>
      <selection pane="bottomLeft" activeCell="A12" sqref="A12"/>
      <selection pane="bottomRight"/>
    </sheetView>
  </sheetViews>
  <sheetFormatPr defaultColWidth="9.140625" defaultRowHeight="12.75" x14ac:dyDescent="0.2"/>
  <cols>
    <col min="1" max="1" width="5.5703125" style="33" customWidth="1"/>
    <col min="2" max="2" width="14.5703125" style="10" customWidth="1"/>
    <col min="3" max="3" width="60.5703125" style="11" customWidth="1"/>
    <col min="4" max="4" width="24.5703125" style="11" customWidth="1"/>
    <col min="5" max="5" width="9.140625" style="11" customWidth="1"/>
    <col min="6" max="7" width="5.5703125" style="109" customWidth="1"/>
    <col min="8" max="10" width="3.140625" style="9" customWidth="1"/>
    <col min="11" max="42" width="3.140625" style="109" customWidth="1"/>
    <col min="43" max="43" width="4.5703125" style="32" bestFit="1" customWidth="1"/>
    <col min="44" max="44" width="14" style="162" bestFit="1" customWidth="1"/>
    <col min="45" max="45" width="4.140625" style="32" bestFit="1" customWidth="1"/>
    <col min="46" max="46" width="12.140625" style="9" bestFit="1" customWidth="1"/>
    <col min="47" max="16384" width="9.140625" style="9"/>
  </cols>
  <sheetData>
    <row r="3" spans="1:46" ht="15.75" x14ac:dyDescent="0.2">
      <c r="A3" s="609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</row>
    <row r="4" spans="1:46" ht="15.75" x14ac:dyDescent="0.2">
      <c r="B4" s="636" t="s">
        <v>69</v>
      </c>
      <c r="C4" s="636"/>
      <c r="D4" s="110"/>
      <c r="E4" s="110"/>
      <c r="F4" s="45"/>
      <c r="G4" s="45"/>
      <c r="H4" s="34"/>
      <c r="I4" s="34"/>
      <c r="J4" s="3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</row>
    <row r="5" spans="1:46" x14ac:dyDescent="0.2">
      <c r="B5" s="12"/>
      <c r="C5" s="13"/>
      <c r="D5" s="13"/>
      <c r="E5" s="13"/>
      <c r="F5" s="55"/>
      <c r="G5" s="55"/>
      <c r="H5" s="14"/>
      <c r="I5" s="14"/>
      <c r="J5" s="1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46" x14ac:dyDescent="0.2">
      <c r="A6" s="9"/>
      <c r="B6" s="26"/>
      <c r="C6" s="15"/>
      <c r="D6" s="15"/>
      <c r="E6" s="15"/>
      <c r="F6" s="108"/>
      <c r="G6" s="108"/>
      <c r="H6" s="1"/>
      <c r="I6" s="1"/>
      <c r="J6" s="1"/>
      <c r="K6" s="512"/>
      <c r="L6" s="515"/>
      <c r="M6" s="515"/>
      <c r="N6" s="515"/>
      <c r="O6" s="515"/>
      <c r="P6" s="512"/>
      <c r="Q6" s="515"/>
      <c r="R6" s="515"/>
      <c r="S6" s="515"/>
      <c r="T6" s="515"/>
      <c r="U6" s="512"/>
      <c r="V6" s="515"/>
      <c r="W6" s="515"/>
      <c r="X6" s="515"/>
      <c r="Y6" s="515"/>
      <c r="Z6" s="512"/>
      <c r="AA6" s="515"/>
      <c r="AB6" s="515"/>
      <c r="AC6" s="515"/>
      <c r="AD6" s="515"/>
      <c r="AE6" s="512"/>
      <c r="AF6" s="515"/>
      <c r="AG6" s="512"/>
      <c r="AH6" s="512"/>
      <c r="AI6" s="512"/>
      <c r="AJ6" s="512"/>
      <c r="AK6" s="515"/>
      <c r="AL6" s="512"/>
      <c r="AM6" s="512"/>
      <c r="AN6" s="512"/>
      <c r="AO6" s="512"/>
      <c r="AP6" s="515"/>
      <c r="AQ6" s="47"/>
    </row>
    <row r="7" spans="1:46" ht="13.5" thickBot="1" x14ac:dyDescent="0.25">
      <c r="A7" s="597" t="s">
        <v>88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597"/>
      <c r="AO7" s="597"/>
      <c r="AP7" s="597"/>
      <c r="AQ7" s="597"/>
      <c r="AR7" s="597"/>
      <c r="AS7" s="597"/>
      <c r="AT7" s="597"/>
    </row>
    <row r="8" spans="1:46" x14ac:dyDescent="0.2">
      <c r="A8" s="322"/>
      <c r="B8" s="587" t="s">
        <v>67</v>
      </c>
      <c r="C8" s="577" t="s">
        <v>68</v>
      </c>
      <c r="D8" s="564" t="s">
        <v>70</v>
      </c>
      <c r="E8" s="566" t="s">
        <v>71</v>
      </c>
      <c r="F8" s="557" t="s">
        <v>72</v>
      </c>
      <c r="G8" s="572" t="s">
        <v>73</v>
      </c>
      <c r="H8" s="568" t="s">
        <v>74</v>
      </c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9"/>
      <c r="AP8" s="570"/>
      <c r="AQ8" s="581"/>
      <c r="AR8" s="632" t="s">
        <v>80</v>
      </c>
      <c r="AS8" s="579"/>
      <c r="AT8" s="572" t="s">
        <v>80</v>
      </c>
    </row>
    <row r="9" spans="1:46" ht="13.5" thickBot="1" x14ac:dyDescent="0.25">
      <c r="A9" s="35"/>
      <c r="B9" s="588"/>
      <c r="C9" s="578"/>
      <c r="D9" s="565"/>
      <c r="E9" s="567"/>
      <c r="F9" s="558"/>
      <c r="G9" s="573"/>
      <c r="H9" s="302"/>
      <c r="I9" s="303"/>
      <c r="J9" s="303" t="s">
        <v>0</v>
      </c>
      <c r="K9" s="303"/>
      <c r="L9" s="304"/>
      <c r="M9" s="303"/>
      <c r="N9" s="303"/>
      <c r="O9" s="303" t="s">
        <v>1</v>
      </c>
      <c r="P9" s="303"/>
      <c r="Q9" s="304"/>
      <c r="R9" s="303"/>
      <c r="S9" s="303"/>
      <c r="T9" s="303" t="s">
        <v>2</v>
      </c>
      <c r="U9" s="303"/>
      <c r="V9" s="304"/>
      <c r="W9" s="303"/>
      <c r="X9" s="303"/>
      <c r="Y9" s="303" t="s">
        <v>3</v>
      </c>
      <c r="Z9" s="303"/>
      <c r="AA9" s="304"/>
      <c r="AB9" s="303"/>
      <c r="AC9" s="303"/>
      <c r="AD9" s="303" t="s">
        <v>4</v>
      </c>
      <c r="AE9" s="303"/>
      <c r="AF9" s="304"/>
      <c r="AG9" s="302"/>
      <c r="AH9" s="303"/>
      <c r="AI9" s="303" t="s">
        <v>5</v>
      </c>
      <c r="AJ9" s="303"/>
      <c r="AK9" s="305"/>
      <c r="AL9" s="302"/>
      <c r="AM9" s="303"/>
      <c r="AN9" s="303" t="s">
        <v>6</v>
      </c>
      <c r="AO9" s="303"/>
      <c r="AP9" s="305"/>
      <c r="AQ9" s="582"/>
      <c r="AR9" s="633"/>
      <c r="AS9" s="580"/>
      <c r="AT9" s="573"/>
    </row>
    <row r="10" spans="1:46" x14ac:dyDescent="0.2">
      <c r="A10" s="251"/>
      <c r="B10" s="240"/>
      <c r="C10" s="250"/>
      <c r="D10" s="127"/>
      <c r="E10" s="127"/>
      <c r="F10" s="562"/>
      <c r="G10" s="563"/>
      <c r="H10" s="306" t="s">
        <v>75</v>
      </c>
      <c r="I10" s="307" t="s">
        <v>76</v>
      </c>
      <c r="J10" s="307" t="s">
        <v>77</v>
      </c>
      <c r="K10" s="307" t="s">
        <v>78</v>
      </c>
      <c r="L10" s="308" t="s">
        <v>79</v>
      </c>
      <c r="M10" s="306" t="s">
        <v>75</v>
      </c>
      <c r="N10" s="307" t="s">
        <v>76</v>
      </c>
      <c r="O10" s="307" t="s">
        <v>77</v>
      </c>
      <c r="P10" s="307" t="s">
        <v>78</v>
      </c>
      <c r="Q10" s="308" t="s">
        <v>79</v>
      </c>
      <c r="R10" s="306" t="s">
        <v>75</v>
      </c>
      <c r="S10" s="307" t="s">
        <v>76</v>
      </c>
      <c r="T10" s="307" t="s">
        <v>77</v>
      </c>
      <c r="U10" s="307" t="s">
        <v>78</v>
      </c>
      <c r="V10" s="308" t="s">
        <v>79</v>
      </c>
      <c r="W10" s="306" t="s">
        <v>75</v>
      </c>
      <c r="X10" s="307" t="s">
        <v>76</v>
      </c>
      <c r="Y10" s="307" t="s">
        <v>77</v>
      </c>
      <c r="Z10" s="307" t="s">
        <v>78</v>
      </c>
      <c r="AA10" s="308" t="s">
        <v>79</v>
      </c>
      <c r="AB10" s="306" t="s">
        <v>75</v>
      </c>
      <c r="AC10" s="307" t="s">
        <v>76</v>
      </c>
      <c r="AD10" s="307" t="s">
        <v>77</v>
      </c>
      <c r="AE10" s="307" t="s">
        <v>78</v>
      </c>
      <c r="AF10" s="308" t="s">
        <v>79</v>
      </c>
      <c r="AG10" s="306" t="s">
        <v>75</v>
      </c>
      <c r="AH10" s="307" t="s">
        <v>76</v>
      </c>
      <c r="AI10" s="307" t="s">
        <v>77</v>
      </c>
      <c r="AJ10" s="307" t="s">
        <v>78</v>
      </c>
      <c r="AK10" s="308" t="s">
        <v>79</v>
      </c>
      <c r="AL10" s="306" t="s">
        <v>75</v>
      </c>
      <c r="AM10" s="307" t="s">
        <v>76</v>
      </c>
      <c r="AN10" s="307" t="s">
        <v>77</v>
      </c>
      <c r="AO10" s="307" t="s">
        <v>78</v>
      </c>
      <c r="AP10" s="308" t="s">
        <v>79</v>
      </c>
      <c r="AQ10" s="290"/>
      <c r="AR10" s="499" t="s">
        <v>67</v>
      </c>
      <c r="AS10" s="63"/>
      <c r="AT10" s="488" t="s">
        <v>67</v>
      </c>
    </row>
    <row r="11" spans="1:46" x14ac:dyDescent="0.2">
      <c r="A11" s="37"/>
      <c r="B11" s="634" t="s">
        <v>319</v>
      </c>
      <c r="C11" s="635"/>
      <c r="D11" s="492"/>
      <c r="E11" s="70"/>
      <c r="F11" s="361"/>
      <c r="G11" s="493"/>
      <c r="H11" s="28"/>
      <c r="I11" s="28"/>
      <c r="J11" s="28"/>
      <c r="K11" s="361"/>
      <c r="L11" s="493"/>
      <c r="M11" s="361"/>
      <c r="N11" s="361"/>
      <c r="O11" s="361"/>
      <c r="P11" s="361"/>
      <c r="Q11" s="493"/>
      <c r="R11" s="361"/>
      <c r="S11" s="361"/>
      <c r="T11" s="361"/>
      <c r="U11" s="361"/>
      <c r="V11" s="493"/>
      <c r="W11" s="361"/>
      <c r="X11" s="361"/>
      <c r="Y11" s="361"/>
      <c r="Z11" s="361"/>
      <c r="AA11" s="493"/>
      <c r="AB11" s="361"/>
      <c r="AC11" s="361"/>
      <c r="AD11" s="361"/>
      <c r="AE11" s="361"/>
      <c r="AF11" s="493"/>
      <c r="AG11" s="361"/>
      <c r="AH11" s="361"/>
      <c r="AI11" s="361"/>
      <c r="AJ11" s="361"/>
      <c r="AK11" s="493"/>
      <c r="AL11" s="361"/>
      <c r="AM11" s="361"/>
      <c r="AN11" s="361"/>
      <c r="AO11" s="361"/>
      <c r="AP11" s="493"/>
      <c r="AQ11" s="493"/>
      <c r="AR11" s="505"/>
      <c r="AS11" s="361"/>
      <c r="AT11" s="494"/>
    </row>
    <row r="12" spans="1:46" x14ac:dyDescent="0.2">
      <c r="A12" s="37"/>
      <c r="B12" s="629" t="s">
        <v>281</v>
      </c>
      <c r="C12" s="630"/>
      <c r="D12" s="291"/>
      <c r="E12" s="128"/>
      <c r="F12" s="64">
        <f>SUM(F13:F20)</f>
        <v>24</v>
      </c>
      <c r="G12" s="158">
        <f>SUM(G13:G20)</f>
        <v>30</v>
      </c>
      <c r="H12" s="159">
        <f>SUM(H13:H20)</f>
        <v>0</v>
      </c>
      <c r="I12" s="160">
        <f>SUM(I13:I20)</f>
        <v>0</v>
      </c>
      <c r="J12" s="160">
        <f>SUM(J13:J20)</f>
        <v>0</v>
      </c>
      <c r="K12" s="64"/>
      <c r="L12" s="246">
        <f>SUM(L13:L20)</f>
        <v>0</v>
      </c>
      <c r="M12" s="37">
        <f>SUM(M13:M20)</f>
        <v>0</v>
      </c>
      <c r="N12" s="64">
        <f>SUM(N13:N20)</f>
        <v>0</v>
      </c>
      <c r="O12" s="64">
        <f>SUM(O13:O20)</f>
        <v>0</v>
      </c>
      <c r="P12" s="64"/>
      <c r="Q12" s="246">
        <f>SUM(Q13:Q20)</f>
        <v>0</v>
      </c>
      <c r="R12" s="37">
        <f>SUM(R13:R20)</f>
        <v>0</v>
      </c>
      <c r="S12" s="64">
        <f>SUM(S13:S20)</f>
        <v>0</v>
      </c>
      <c r="T12" s="64">
        <f>SUM(T13:T20)</f>
        <v>0</v>
      </c>
      <c r="U12" s="64"/>
      <c r="V12" s="246">
        <f>SUM(V13:V20)</f>
        <v>0</v>
      </c>
      <c r="W12" s="37">
        <f>SUM(W13:W20)</f>
        <v>2</v>
      </c>
      <c r="X12" s="64">
        <f>SUM(X13:X20)</f>
        <v>0</v>
      </c>
      <c r="Y12" s="64">
        <f>SUM(Y13:Y20)</f>
        <v>4</v>
      </c>
      <c r="Z12" s="64"/>
      <c r="AA12" s="246">
        <f>SUM(AA13:AA20)</f>
        <v>8</v>
      </c>
      <c r="AB12" s="37">
        <f>SUM(AB13:AB20)</f>
        <v>3</v>
      </c>
      <c r="AC12" s="64">
        <f>SUM(AC13:AC20)</f>
        <v>0</v>
      </c>
      <c r="AD12" s="64">
        <f>SUM(AD13:AD20)</f>
        <v>3</v>
      </c>
      <c r="AE12" s="64"/>
      <c r="AF12" s="246">
        <f>SUM(AF13:AF20)</f>
        <v>8</v>
      </c>
      <c r="AG12" s="37">
        <f>SUM(AG13:AG20)</f>
        <v>2</v>
      </c>
      <c r="AH12" s="64">
        <f>SUM(AH13:AH20)</f>
        <v>0</v>
      </c>
      <c r="AI12" s="64">
        <f>SUM(AI13:AI20)</f>
        <v>4</v>
      </c>
      <c r="AJ12" s="64"/>
      <c r="AK12" s="246">
        <f>SUM(AK13:AK20)</f>
        <v>7</v>
      </c>
      <c r="AL12" s="37">
        <f>SUM(AL13:AL20)</f>
        <v>2</v>
      </c>
      <c r="AM12" s="64">
        <f>SUM(AM13:AM20)</f>
        <v>0</v>
      </c>
      <c r="AN12" s="64">
        <f>SUM(AN13:AN20)</f>
        <v>4</v>
      </c>
      <c r="AO12" s="64"/>
      <c r="AP12" s="246">
        <f>SUM(AP13:AP20)</f>
        <v>7</v>
      </c>
      <c r="AQ12" s="49"/>
      <c r="AR12" s="506"/>
      <c r="AS12" s="64"/>
      <c r="AT12" s="123"/>
    </row>
    <row r="13" spans="1:46" x14ac:dyDescent="0.2">
      <c r="A13" s="44" t="s">
        <v>105</v>
      </c>
      <c r="B13" s="157" t="s">
        <v>232</v>
      </c>
      <c r="C13" s="299" t="s">
        <v>268</v>
      </c>
      <c r="D13" s="189" t="s">
        <v>166</v>
      </c>
      <c r="E13" s="189"/>
      <c r="F13" s="186">
        <f>SUM(W13,X13,Y13,AB13,AC13,AD13,AG13,AH13,AI13,AL13,AM13,AN13)</f>
        <v>3</v>
      </c>
      <c r="G13" s="187">
        <f>SUM(AA13,AF13,AK13,AP13)</f>
        <v>4</v>
      </c>
      <c r="H13" s="66"/>
      <c r="I13" s="161"/>
      <c r="J13" s="58"/>
      <c r="K13" s="201"/>
      <c r="L13" s="335"/>
      <c r="M13" s="326"/>
      <c r="N13" s="333"/>
      <c r="O13" s="334"/>
      <c r="P13" s="201"/>
      <c r="Q13" s="335"/>
      <c r="R13" s="119"/>
      <c r="S13" s="333"/>
      <c r="T13" s="334"/>
      <c r="U13" s="201"/>
      <c r="V13" s="335"/>
      <c r="W13" s="119">
        <v>1</v>
      </c>
      <c r="X13" s="333">
        <v>0</v>
      </c>
      <c r="Y13" s="334">
        <v>2</v>
      </c>
      <c r="Z13" s="201" t="s">
        <v>154</v>
      </c>
      <c r="AA13" s="335">
        <v>4</v>
      </c>
      <c r="AB13" s="119"/>
      <c r="AC13" s="333"/>
      <c r="AD13" s="334"/>
      <c r="AE13" s="201"/>
      <c r="AF13" s="335"/>
      <c r="AG13" s="326"/>
      <c r="AH13" s="333"/>
      <c r="AI13" s="334"/>
      <c r="AJ13" s="201"/>
      <c r="AK13" s="335"/>
      <c r="AL13" s="119"/>
      <c r="AM13" s="362"/>
      <c r="AN13" s="334"/>
      <c r="AO13" s="201"/>
      <c r="AP13" s="335"/>
      <c r="AQ13" s="187" t="s">
        <v>17</v>
      </c>
      <c r="AR13" s="184" t="s">
        <v>214</v>
      </c>
      <c r="AS13" s="59"/>
      <c r="AT13" s="252"/>
    </row>
    <row r="14" spans="1:46" x14ac:dyDescent="0.2">
      <c r="A14" s="178" t="s">
        <v>106</v>
      </c>
      <c r="B14" s="157" t="s">
        <v>233</v>
      </c>
      <c r="C14" s="299" t="s">
        <v>269</v>
      </c>
      <c r="D14" s="189" t="s">
        <v>167</v>
      </c>
      <c r="E14" s="189"/>
      <c r="F14" s="186">
        <f t="shared" ref="F14:F27" si="0">SUM(W14,X14,Y14,AB14,AC14,AD14,AG14,AH14,AI14,AL14,AM14,AN14)</f>
        <v>3</v>
      </c>
      <c r="G14" s="187">
        <f t="shared" ref="G14:G27" si="1">SUM(AA14,AF14,AK14,AP14)</f>
        <v>4</v>
      </c>
      <c r="H14" s="22"/>
      <c r="I14" s="177"/>
      <c r="J14" s="177"/>
      <c r="K14" s="191"/>
      <c r="L14" s="335"/>
      <c r="M14" s="120"/>
      <c r="N14" s="191"/>
      <c r="O14" s="334"/>
      <c r="P14" s="201"/>
      <c r="Q14" s="335"/>
      <c r="R14" s="186"/>
      <c r="S14" s="201"/>
      <c r="T14" s="334"/>
      <c r="U14" s="201"/>
      <c r="V14" s="335"/>
      <c r="W14" s="186">
        <v>1</v>
      </c>
      <c r="X14" s="201">
        <v>0</v>
      </c>
      <c r="Y14" s="334">
        <v>2</v>
      </c>
      <c r="Z14" s="201" t="s">
        <v>155</v>
      </c>
      <c r="AA14" s="335">
        <v>4</v>
      </c>
      <c r="AB14" s="186"/>
      <c r="AC14" s="201"/>
      <c r="AD14" s="334"/>
      <c r="AE14" s="201"/>
      <c r="AF14" s="335"/>
      <c r="AG14" s="326"/>
      <c r="AH14" s="201"/>
      <c r="AI14" s="334"/>
      <c r="AJ14" s="201"/>
      <c r="AK14" s="335"/>
      <c r="AL14" s="186"/>
      <c r="AM14" s="334"/>
      <c r="AN14" s="334"/>
      <c r="AO14" s="201"/>
      <c r="AP14" s="335"/>
      <c r="AQ14" s="185" t="s">
        <v>19</v>
      </c>
      <c r="AR14" s="152" t="s">
        <v>216</v>
      </c>
      <c r="AS14" s="56"/>
      <c r="AT14" s="253"/>
    </row>
    <row r="15" spans="1:46" x14ac:dyDescent="0.2">
      <c r="A15" s="178" t="s">
        <v>107</v>
      </c>
      <c r="B15" s="157" t="s">
        <v>234</v>
      </c>
      <c r="C15" s="81" t="s">
        <v>65</v>
      </c>
      <c r="D15" s="189" t="s">
        <v>168</v>
      </c>
      <c r="E15" s="189"/>
      <c r="F15" s="186">
        <f t="shared" si="0"/>
        <v>3</v>
      </c>
      <c r="G15" s="187">
        <f t="shared" si="1"/>
        <v>4</v>
      </c>
      <c r="H15" s="22"/>
      <c r="I15" s="177"/>
      <c r="J15" s="177"/>
      <c r="K15" s="191"/>
      <c r="L15" s="335"/>
      <c r="M15" s="120"/>
      <c r="N15" s="191"/>
      <c r="O15" s="334"/>
      <c r="P15" s="201"/>
      <c r="Q15" s="335"/>
      <c r="R15" s="186"/>
      <c r="S15" s="201"/>
      <c r="T15" s="334"/>
      <c r="U15" s="201"/>
      <c r="V15" s="335"/>
      <c r="W15" s="186"/>
      <c r="X15" s="201"/>
      <c r="Y15" s="334"/>
      <c r="Z15" s="201"/>
      <c r="AA15" s="335"/>
      <c r="AB15" s="186">
        <v>3</v>
      </c>
      <c r="AC15" s="201">
        <v>0</v>
      </c>
      <c r="AD15" s="334">
        <v>0</v>
      </c>
      <c r="AE15" s="201" t="s">
        <v>155</v>
      </c>
      <c r="AF15" s="335">
        <v>4</v>
      </c>
      <c r="AG15" s="326"/>
      <c r="AH15" s="201"/>
      <c r="AI15" s="334"/>
      <c r="AJ15" s="201"/>
      <c r="AK15" s="335"/>
      <c r="AL15" s="186"/>
      <c r="AM15" s="334"/>
      <c r="AN15" s="334"/>
      <c r="AO15" s="201"/>
      <c r="AP15" s="335"/>
      <c r="AQ15" s="185" t="s">
        <v>105</v>
      </c>
      <c r="AR15" s="500" t="s">
        <v>232</v>
      </c>
      <c r="AS15" s="56"/>
      <c r="AT15" s="253"/>
    </row>
    <row r="16" spans="1:46" x14ac:dyDescent="0.2">
      <c r="A16" s="178" t="s">
        <v>108</v>
      </c>
      <c r="B16" s="176" t="s">
        <v>235</v>
      </c>
      <c r="C16" s="81" t="s">
        <v>278</v>
      </c>
      <c r="D16" s="189" t="s">
        <v>169</v>
      </c>
      <c r="E16" s="189"/>
      <c r="F16" s="186">
        <f t="shared" si="0"/>
        <v>3</v>
      </c>
      <c r="G16" s="187">
        <f t="shared" si="1"/>
        <v>4</v>
      </c>
      <c r="H16" s="180"/>
      <c r="I16" s="177"/>
      <c r="J16" s="177"/>
      <c r="K16" s="191"/>
      <c r="L16" s="193"/>
      <c r="M16" s="120"/>
      <c r="N16" s="191"/>
      <c r="O16" s="136"/>
      <c r="P16" s="191"/>
      <c r="Q16" s="193"/>
      <c r="R16" s="120"/>
      <c r="S16" s="191"/>
      <c r="T16" s="136"/>
      <c r="U16" s="191"/>
      <c r="V16" s="193"/>
      <c r="W16" s="120"/>
      <c r="X16" s="191"/>
      <c r="Y16" s="136"/>
      <c r="Z16" s="191"/>
      <c r="AA16" s="193"/>
      <c r="AB16" s="120">
        <v>0</v>
      </c>
      <c r="AC16" s="191">
        <v>0</v>
      </c>
      <c r="AD16" s="136">
        <v>3</v>
      </c>
      <c r="AE16" s="191" t="s">
        <v>154</v>
      </c>
      <c r="AF16" s="193">
        <v>4</v>
      </c>
      <c r="AG16" s="120"/>
      <c r="AH16" s="191"/>
      <c r="AI16" s="136"/>
      <c r="AJ16" s="191"/>
      <c r="AK16" s="193"/>
      <c r="AL16" s="120"/>
      <c r="AM16" s="136"/>
      <c r="AN16" s="136"/>
      <c r="AO16" s="191"/>
      <c r="AP16" s="193"/>
      <c r="AQ16" s="185" t="s">
        <v>106</v>
      </c>
      <c r="AR16" s="500" t="s">
        <v>233</v>
      </c>
      <c r="AS16" s="56"/>
      <c r="AT16" s="253"/>
    </row>
    <row r="17" spans="1:46" x14ac:dyDescent="0.2">
      <c r="A17" s="178" t="s">
        <v>109</v>
      </c>
      <c r="B17" s="176" t="s">
        <v>236</v>
      </c>
      <c r="C17" s="81" t="s">
        <v>279</v>
      </c>
      <c r="D17" s="189" t="s">
        <v>168</v>
      </c>
      <c r="E17" s="189"/>
      <c r="F17" s="186">
        <f t="shared" si="0"/>
        <v>2</v>
      </c>
      <c r="G17" s="187">
        <f t="shared" si="1"/>
        <v>3</v>
      </c>
      <c r="H17" s="180"/>
      <c r="I17" s="177"/>
      <c r="J17" s="174"/>
      <c r="K17" s="191"/>
      <c r="L17" s="193"/>
      <c r="M17" s="120"/>
      <c r="N17" s="136"/>
      <c r="O17" s="136"/>
      <c r="P17" s="191"/>
      <c r="Q17" s="193"/>
      <c r="R17" s="120"/>
      <c r="S17" s="191"/>
      <c r="T17" s="136"/>
      <c r="U17" s="191"/>
      <c r="V17" s="193"/>
      <c r="W17" s="120"/>
      <c r="X17" s="191"/>
      <c r="Y17" s="136"/>
      <c r="Z17" s="191"/>
      <c r="AA17" s="193"/>
      <c r="AB17" s="120"/>
      <c r="AC17" s="191"/>
      <c r="AD17" s="136"/>
      <c r="AE17" s="191"/>
      <c r="AF17" s="193"/>
      <c r="AG17" s="120">
        <v>2</v>
      </c>
      <c r="AH17" s="191">
        <v>0</v>
      </c>
      <c r="AI17" s="136">
        <v>0</v>
      </c>
      <c r="AJ17" s="191" t="s">
        <v>155</v>
      </c>
      <c r="AK17" s="193">
        <v>3</v>
      </c>
      <c r="AL17" s="120"/>
      <c r="AM17" s="136"/>
      <c r="AN17" s="136"/>
      <c r="AO17" s="191"/>
      <c r="AP17" s="193"/>
      <c r="AQ17" s="185" t="s">
        <v>107</v>
      </c>
      <c r="AR17" s="500" t="s">
        <v>234</v>
      </c>
      <c r="AS17" s="56"/>
      <c r="AT17" s="253"/>
    </row>
    <row r="18" spans="1:46" x14ac:dyDescent="0.2">
      <c r="A18" s="178" t="s">
        <v>110</v>
      </c>
      <c r="B18" s="176" t="s">
        <v>237</v>
      </c>
      <c r="C18" s="81" t="s">
        <v>317</v>
      </c>
      <c r="D18" s="189" t="s">
        <v>169</v>
      </c>
      <c r="E18" s="189"/>
      <c r="F18" s="186">
        <f t="shared" si="0"/>
        <v>4</v>
      </c>
      <c r="G18" s="187">
        <f t="shared" si="1"/>
        <v>4</v>
      </c>
      <c r="H18" s="180"/>
      <c r="I18" s="177"/>
      <c r="J18" s="174"/>
      <c r="K18" s="191"/>
      <c r="L18" s="193"/>
      <c r="M18" s="120"/>
      <c r="N18" s="136"/>
      <c r="O18" s="136"/>
      <c r="P18" s="191"/>
      <c r="Q18" s="193"/>
      <c r="R18" s="120"/>
      <c r="S18" s="191"/>
      <c r="T18" s="136"/>
      <c r="U18" s="191"/>
      <c r="V18" s="193"/>
      <c r="W18" s="120"/>
      <c r="X18" s="191"/>
      <c r="Y18" s="136"/>
      <c r="Z18" s="191"/>
      <c r="AA18" s="193"/>
      <c r="AB18" s="120"/>
      <c r="AC18" s="191"/>
      <c r="AD18" s="136"/>
      <c r="AE18" s="191"/>
      <c r="AF18" s="193"/>
      <c r="AG18" s="120">
        <v>0</v>
      </c>
      <c r="AH18" s="191">
        <v>0</v>
      </c>
      <c r="AI18" s="136">
        <v>4</v>
      </c>
      <c r="AJ18" s="191" t="s">
        <v>154</v>
      </c>
      <c r="AK18" s="193">
        <v>4</v>
      </c>
      <c r="AL18" s="120"/>
      <c r="AM18" s="136"/>
      <c r="AN18" s="136"/>
      <c r="AO18" s="191"/>
      <c r="AP18" s="193"/>
      <c r="AQ18" s="185" t="s">
        <v>108</v>
      </c>
      <c r="AR18" s="184" t="s">
        <v>235</v>
      </c>
      <c r="AS18" s="56"/>
      <c r="AT18" s="253"/>
    </row>
    <row r="19" spans="1:46" x14ac:dyDescent="0.2">
      <c r="A19" s="178" t="s">
        <v>111</v>
      </c>
      <c r="B19" s="176" t="s">
        <v>238</v>
      </c>
      <c r="C19" s="81" t="s">
        <v>318</v>
      </c>
      <c r="D19" s="189" t="s">
        <v>188</v>
      </c>
      <c r="E19" s="189"/>
      <c r="F19" s="186">
        <f t="shared" si="0"/>
        <v>3</v>
      </c>
      <c r="G19" s="187">
        <f t="shared" si="1"/>
        <v>3</v>
      </c>
      <c r="H19" s="180"/>
      <c r="I19" s="177"/>
      <c r="J19" s="174"/>
      <c r="K19" s="191"/>
      <c r="L19" s="193"/>
      <c r="M19" s="120"/>
      <c r="N19" s="136"/>
      <c r="O19" s="136"/>
      <c r="P19" s="191"/>
      <c r="Q19" s="193"/>
      <c r="R19" s="120"/>
      <c r="S19" s="191"/>
      <c r="T19" s="136"/>
      <c r="U19" s="191"/>
      <c r="V19" s="193"/>
      <c r="W19" s="120"/>
      <c r="X19" s="191"/>
      <c r="Y19" s="136"/>
      <c r="Z19" s="191"/>
      <c r="AA19" s="193"/>
      <c r="AB19" s="120"/>
      <c r="AC19" s="191"/>
      <c r="AD19" s="136"/>
      <c r="AE19" s="191"/>
      <c r="AF19" s="193"/>
      <c r="AG19" s="136"/>
      <c r="AH19" s="136"/>
      <c r="AI19" s="136"/>
      <c r="AJ19" s="136"/>
      <c r="AK19" s="136"/>
      <c r="AL19" s="120">
        <v>1</v>
      </c>
      <c r="AM19" s="136">
        <v>0</v>
      </c>
      <c r="AN19" s="136">
        <v>2</v>
      </c>
      <c r="AO19" s="191" t="s">
        <v>154</v>
      </c>
      <c r="AP19" s="193">
        <v>3</v>
      </c>
      <c r="AQ19" s="164" t="s">
        <v>105</v>
      </c>
      <c r="AR19" s="500" t="s">
        <v>232</v>
      </c>
      <c r="AS19" s="182"/>
      <c r="AT19" s="62"/>
    </row>
    <row r="20" spans="1:46" ht="13.5" thickBot="1" x14ac:dyDescent="0.25">
      <c r="A20" s="178" t="s">
        <v>112</v>
      </c>
      <c r="B20" s="211" t="s">
        <v>239</v>
      </c>
      <c r="C20" s="81" t="s">
        <v>280</v>
      </c>
      <c r="D20" s="189" t="s">
        <v>167</v>
      </c>
      <c r="E20" s="189"/>
      <c r="F20" s="186">
        <f t="shared" si="0"/>
        <v>3</v>
      </c>
      <c r="G20" s="187">
        <f t="shared" si="1"/>
        <v>4</v>
      </c>
      <c r="H20" s="180"/>
      <c r="I20" s="177"/>
      <c r="J20" s="174"/>
      <c r="K20" s="191"/>
      <c r="L20" s="193"/>
      <c r="M20" s="120"/>
      <c r="N20" s="136"/>
      <c r="O20" s="136"/>
      <c r="P20" s="191"/>
      <c r="Q20" s="193"/>
      <c r="R20" s="120"/>
      <c r="S20" s="191"/>
      <c r="T20" s="136"/>
      <c r="U20" s="191"/>
      <c r="V20" s="193"/>
      <c r="W20" s="120"/>
      <c r="X20" s="191"/>
      <c r="Y20" s="136"/>
      <c r="Z20" s="191"/>
      <c r="AA20" s="193"/>
      <c r="AB20" s="136"/>
      <c r="AC20" s="136"/>
      <c r="AD20" s="136"/>
      <c r="AE20" s="136"/>
      <c r="AF20" s="136"/>
      <c r="AG20" s="120"/>
      <c r="AH20" s="191"/>
      <c r="AI20" s="136"/>
      <c r="AJ20" s="191"/>
      <c r="AK20" s="193"/>
      <c r="AL20" s="120">
        <v>1</v>
      </c>
      <c r="AM20" s="136">
        <v>0</v>
      </c>
      <c r="AN20" s="136">
        <v>2</v>
      </c>
      <c r="AO20" s="191" t="s">
        <v>155</v>
      </c>
      <c r="AP20" s="193">
        <v>4</v>
      </c>
      <c r="AQ20" s="164" t="s">
        <v>108</v>
      </c>
      <c r="AR20" s="184" t="s">
        <v>235</v>
      </c>
      <c r="AS20" s="182"/>
      <c r="AT20" s="254"/>
    </row>
    <row r="21" spans="1:46" x14ac:dyDescent="0.2">
      <c r="A21" s="37"/>
      <c r="B21" s="621" t="s">
        <v>282</v>
      </c>
      <c r="C21" s="631"/>
      <c r="D21" s="292"/>
      <c r="E21" s="321"/>
      <c r="F21" s="57">
        <f>SUM(F22:F27)</f>
        <v>24</v>
      </c>
      <c r="G21" s="158">
        <f>SUM(G22:G27)</f>
        <v>30</v>
      </c>
      <c r="H21" s="159">
        <f>SUM(H22:H29)</f>
        <v>0</v>
      </c>
      <c r="I21" s="160">
        <f>SUM(I22:I29)</f>
        <v>0</v>
      </c>
      <c r="J21" s="160">
        <f>SUM(J22:J29)</f>
        <v>0</v>
      </c>
      <c r="K21" s="64"/>
      <c r="L21" s="246">
        <f>SUM(L22:L29)</f>
        <v>0</v>
      </c>
      <c r="M21" s="37">
        <f>SUM(M22:M29)</f>
        <v>0</v>
      </c>
      <c r="N21" s="64">
        <f>SUM(N22:N29)</f>
        <v>0</v>
      </c>
      <c r="O21" s="64">
        <f>SUM(O22:O29)</f>
        <v>0</v>
      </c>
      <c r="P21" s="64"/>
      <c r="Q21" s="246">
        <f>SUM(Q22:Q29)</f>
        <v>0</v>
      </c>
      <c r="R21" s="37">
        <f>SUM(R22:R29)</f>
        <v>0</v>
      </c>
      <c r="S21" s="64">
        <f>SUM(S22:S29)</f>
        <v>0</v>
      </c>
      <c r="T21" s="64">
        <f>SUM(T22:T29)</f>
        <v>0</v>
      </c>
      <c r="U21" s="64"/>
      <c r="V21" s="246">
        <f>SUM(V22:V29)</f>
        <v>0</v>
      </c>
      <c r="W21" s="546">
        <f>SUM(W22:W29)</f>
        <v>5</v>
      </c>
      <c r="X21" s="506">
        <f>SUM(X22:X29)</f>
        <v>0</v>
      </c>
      <c r="Y21" s="506">
        <f>SUM(Y22:Y29)</f>
        <v>2</v>
      </c>
      <c r="Z21" s="506"/>
      <c r="AA21" s="547">
        <f>SUM(AA22:AA29)</f>
        <v>8</v>
      </c>
      <c r="AB21" s="546">
        <f>SUM(AB22:AB27)</f>
        <v>3</v>
      </c>
      <c r="AC21" s="506">
        <f>SUM(AC22:AC27)</f>
        <v>0</v>
      </c>
      <c r="AD21" s="506">
        <f>SUM(AD22:AD27)</f>
        <v>3</v>
      </c>
      <c r="AE21" s="506"/>
      <c r="AF21" s="547">
        <f>SUM(AF22:AF27)</f>
        <v>8</v>
      </c>
      <c r="AG21" s="546">
        <f>SUM(AG22:AG27)</f>
        <v>4</v>
      </c>
      <c r="AH21" s="506">
        <f>SUM(AH22:AH27)</f>
        <v>0</v>
      </c>
      <c r="AI21" s="506">
        <f>SUM(AI22:AI27)</f>
        <v>2</v>
      </c>
      <c r="AJ21" s="506"/>
      <c r="AK21" s="547">
        <f>SUM(AK22:AK27)</f>
        <v>7</v>
      </c>
      <c r="AL21" s="546">
        <f>SUM(AL22:AL27)</f>
        <v>2</v>
      </c>
      <c r="AM21" s="506">
        <f>SUM(AM22:AM27)</f>
        <v>0</v>
      </c>
      <c r="AN21" s="506">
        <f>SUM(AN22:AN27)</f>
        <v>3</v>
      </c>
      <c r="AO21" s="506"/>
      <c r="AP21" s="547">
        <f>SUM(AP22:AP27)</f>
        <v>7</v>
      </c>
      <c r="AQ21" s="49"/>
      <c r="AR21" s="506"/>
      <c r="AS21" s="64"/>
      <c r="AT21" s="123"/>
    </row>
    <row r="22" spans="1:46" s="284" customFormat="1" x14ac:dyDescent="0.2">
      <c r="A22" s="79" t="s">
        <v>113</v>
      </c>
      <c r="B22" s="280" t="s">
        <v>240</v>
      </c>
      <c r="C22" s="81" t="s">
        <v>64</v>
      </c>
      <c r="D22" s="281" t="s">
        <v>178</v>
      </c>
      <c r="E22" s="281"/>
      <c r="F22" s="282">
        <f t="shared" si="0"/>
        <v>3</v>
      </c>
      <c r="G22" s="283">
        <f t="shared" si="1"/>
        <v>3</v>
      </c>
      <c r="H22" s="82"/>
      <c r="I22" s="83"/>
      <c r="J22" s="83"/>
      <c r="K22" s="373"/>
      <c r="L22" s="548"/>
      <c r="M22" s="194"/>
      <c r="N22" s="373"/>
      <c r="O22" s="374"/>
      <c r="P22" s="373"/>
      <c r="Q22" s="548"/>
      <c r="R22" s="194"/>
      <c r="S22" s="373"/>
      <c r="T22" s="374"/>
      <c r="U22" s="373"/>
      <c r="V22" s="548"/>
      <c r="W22" s="194">
        <v>3</v>
      </c>
      <c r="X22" s="374">
        <v>0</v>
      </c>
      <c r="Y22" s="374">
        <v>0</v>
      </c>
      <c r="Z22" s="373" t="s">
        <v>154</v>
      </c>
      <c r="AA22" s="548">
        <v>3</v>
      </c>
      <c r="AB22" s="194"/>
      <c r="AC22" s="373"/>
      <c r="AD22" s="374"/>
      <c r="AE22" s="373"/>
      <c r="AF22" s="548"/>
      <c r="AG22" s="194"/>
      <c r="AH22" s="373"/>
      <c r="AI22" s="374"/>
      <c r="AJ22" s="373"/>
      <c r="AK22" s="548"/>
      <c r="AL22" s="194"/>
      <c r="AM22" s="373"/>
      <c r="AN22" s="374"/>
      <c r="AO22" s="373"/>
      <c r="AP22" s="548"/>
      <c r="AQ22" s="185"/>
      <c r="AR22" s="501"/>
      <c r="AS22" s="311"/>
      <c r="AT22" s="312"/>
    </row>
    <row r="23" spans="1:46" s="284" customFormat="1" x14ac:dyDescent="0.2">
      <c r="A23" s="79" t="s">
        <v>114</v>
      </c>
      <c r="B23" s="280" t="s">
        <v>332</v>
      </c>
      <c r="C23" s="81" t="s">
        <v>334</v>
      </c>
      <c r="D23" s="281" t="s">
        <v>182</v>
      </c>
      <c r="E23" s="281"/>
      <c r="F23" s="282">
        <f t="shared" si="0"/>
        <v>4</v>
      </c>
      <c r="G23" s="283">
        <f t="shared" si="1"/>
        <v>5</v>
      </c>
      <c r="H23" s="82"/>
      <c r="I23" s="83"/>
      <c r="J23" s="83"/>
      <c r="K23" s="373"/>
      <c r="L23" s="548"/>
      <c r="M23" s="194"/>
      <c r="N23" s="373"/>
      <c r="O23" s="374"/>
      <c r="P23" s="373"/>
      <c r="Q23" s="548"/>
      <c r="R23" s="194"/>
      <c r="S23" s="373"/>
      <c r="T23" s="374"/>
      <c r="U23" s="373"/>
      <c r="V23" s="548"/>
      <c r="W23" s="194">
        <v>2</v>
      </c>
      <c r="X23" s="374">
        <v>0</v>
      </c>
      <c r="Y23" s="374">
        <v>2</v>
      </c>
      <c r="Z23" s="373" t="s">
        <v>155</v>
      </c>
      <c r="AA23" s="548">
        <v>5</v>
      </c>
      <c r="AB23" s="194"/>
      <c r="AC23" s="373"/>
      <c r="AD23" s="374"/>
      <c r="AE23" s="373"/>
      <c r="AF23" s="548"/>
      <c r="AG23" s="194"/>
      <c r="AH23" s="374"/>
      <c r="AI23" s="374"/>
      <c r="AJ23" s="373"/>
      <c r="AK23" s="548"/>
      <c r="AL23" s="194"/>
      <c r="AM23" s="373"/>
      <c r="AN23" s="374"/>
      <c r="AO23" s="373"/>
      <c r="AP23" s="548"/>
      <c r="AQ23" s="249" t="s">
        <v>16</v>
      </c>
      <c r="AR23" s="152" t="s">
        <v>212</v>
      </c>
      <c r="AS23" s="311"/>
      <c r="AT23" s="312"/>
    </row>
    <row r="24" spans="1:46" s="284" customFormat="1" x14ac:dyDescent="0.2">
      <c r="A24" s="79" t="s">
        <v>115</v>
      </c>
      <c r="B24" s="280" t="s">
        <v>242</v>
      </c>
      <c r="C24" s="81" t="s">
        <v>61</v>
      </c>
      <c r="D24" s="281" t="s">
        <v>189</v>
      </c>
      <c r="E24" s="281"/>
      <c r="F24" s="282">
        <f t="shared" si="0"/>
        <v>6</v>
      </c>
      <c r="G24" s="283">
        <f t="shared" si="1"/>
        <v>8</v>
      </c>
      <c r="H24" s="82"/>
      <c r="I24" s="83"/>
      <c r="J24" s="83"/>
      <c r="K24" s="373"/>
      <c r="L24" s="548"/>
      <c r="M24" s="194"/>
      <c r="N24" s="373"/>
      <c r="O24" s="374"/>
      <c r="P24" s="373"/>
      <c r="Q24" s="548"/>
      <c r="R24" s="194"/>
      <c r="S24" s="373"/>
      <c r="T24" s="374"/>
      <c r="U24" s="373"/>
      <c r="V24" s="548"/>
      <c r="W24" s="194"/>
      <c r="X24" s="374"/>
      <c r="Y24" s="374"/>
      <c r="Z24" s="373"/>
      <c r="AA24" s="548"/>
      <c r="AB24" s="194">
        <v>3</v>
      </c>
      <c r="AC24" s="373">
        <v>0</v>
      </c>
      <c r="AD24" s="374">
        <v>3</v>
      </c>
      <c r="AE24" s="373" t="s">
        <v>155</v>
      </c>
      <c r="AF24" s="548">
        <v>8</v>
      </c>
      <c r="AG24" s="194"/>
      <c r="AH24" s="373"/>
      <c r="AI24" s="374"/>
      <c r="AJ24" s="373"/>
      <c r="AK24" s="548"/>
      <c r="AL24" s="194"/>
      <c r="AM24" s="374"/>
      <c r="AN24" s="374"/>
      <c r="AO24" s="373"/>
      <c r="AP24" s="548"/>
      <c r="AQ24" s="249" t="s">
        <v>114</v>
      </c>
      <c r="AR24" s="184" t="s">
        <v>241</v>
      </c>
      <c r="AS24" s="311"/>
      <c r="AT24" s="312"/>
    </row>
    <row r="25" spans="1:46" s="284" customFormat="1" x14ac:dyDescent="0.2">
      <c r="A25" s="79" t="s">
        <v>116</v>
      </c>
      <c r="B25" s="280" t="s">
        <v>333</v>
      </c>
      <c r="C25" s="81" t="s">
        <v>335</v>
      </c>
      <c r="D25" s="281" t="s">
        <v>189</v>
      </c>
      <c r="E25" s="281"/>
      <c r="F25" s="282">
        <f t="shared" si="0"/>
        <v>4</v>
      </c>
      <c r="G25" s="283">
        <f t="shared" si="1"/>
        <v>5</v>
      </c>
      <c r="H25" s="82"/>
      <c r="I25" s="83"/>
      <c r="J25" s="83"/>
      <c r="K25" s="373"/>
      <c r="L25" s="548"/>
      <c r="M25" s="194"/>
      <c r="N25" s="373"/>
      <c r="O25" s="374"/>
      <c r="P25" s="373"/>
      <c r="Q25" s="548"/>
      <c r="R25" s="194"/>
      <c r="S25" s="373"/>
      <c r="T25" s="374"/>
      <c r="U25" s="373"/>
      <c r="V25" s="548"/>
      <c r="W25" s="194"/>
      <c r="X25" s="373"/>
      <c r="Y25" s="374"/>
      <c r="Z25" s="373"/>
      <c r="AA25" s="548"/>
      <c r="AB25" s="194"/>
      <c r="AC25" s="373"/>
      <c r="AD25" s="374"/>
      <c r="AE25" s="373"/>
      <c r="AF25" s="548"/>
      <c r="AG25" s="194">
        <v>2</v>
      </c>
      <c r="AH25" s="373">
        <v>0</v>
      </c>
      <c r="AI25" s="374">
        <v>2</v>
      </c>
      <c r="AJ25" s="373" t="s">
        <v>155</v>
      </c>
      <c r="AK25" s="548">
        <v>5</v>
      </c>
      <c r="AL25" s="194"/>
      <c r="AM25" s="374"/>
      <c r="AN25" s="374"/>
      <c r="AO25" s="373"/>
      <c r="AP25" s="548"/>
      <c r="AQ25" s="249" t="s">
        <v>114</v>
      </c>
      <c r="AR25" s="184" t="s">
        <v>241</v>
      </c>
      <c r="AS25" s="313"/>
      <c r="AT25" s="314"/>
    </row>
    <row r="26" spans="1:46" s="284" customFormat="1" x14ac:dyDescent="0.2">
      <c r="A26" s="79" t="s">
        <v>117</v>
      </c>
      <c r="B26" s="280" t="s">
        <v>243</v>
      </c>
      <c r="C26" s="81" t="s">
        <v>62</v>
      </c>
      <c r="D26" s="281" t="s">
        <v>186</v>
      </c>
      <c r="E26" s="281"/>
      <c r="F26" s="282">
        <f t="shared" si="0"/>
        <v>2</v>
      </c>
      <c r="G26" s="283">
        <f t="shared" si="1"/>
        <v>2</v>
      </c>
      <c r="H26" s="82"/>
      <c r="I26" s="83"/>
      <c r="J26" s="83"/>
      <c r="K26" s="373"/>
      <c r="L26" s="548"/>
      <c r="M26" s="194"/>
      <c r="N26" s="373"/>
      <c r="O26" s="374"/>
      <c r="P26" s="373"/>
      <c r="Q26" s="548"/>
      <c r="R26" s="194"/>
      <c r="S26" s="373"/>
      <c r="T26" s="374"/>
      <c r="U26" s="373"/>
      <c r="V26" s="548"/>
      <c r="W26" s="194"/>
      <c r="X26" s="374"/>
      <c r="Y26" s="374"/>
      <c r="Z26" s="373"/>
      <c r="AA26" s="548"/>
      <c r="AB26" s="194"/>
      <c r="AC26" s="374"/>
      <c r="AD26" s="374"/>
      <c r="AE26" s="373"/>
      <c r="AF26" s="548"/>
      <c r="AG26" s="194">
        <v>2</v>
      </c>
      <c r="AH26" s="373">
        <v>0</v>
      </c>
      <c r="AI26" s="374">
        <v>0</v>
      </c>
      <c r="AJ26" s="373" t="s">
        <v>154</v>
      </c>
      <c r="AK26" s="548">
        <v>2</v>
      </c>
      <c r="AL26" s="194"/>
      <c r="AM26" s="373"/>
      <c r="AN26" s="374"/>
      <c r="AO26" s="373"/>
      <c r="AP26" s="548"/>
      <c r="AQ26" s="249" t="s">
        <v>26</v>
      </c>
      <c r="AR26" s="151" t="s">
        <v>223</v>
      </c>
      <c r="AS26" s="315"/>
      <c r="AT26" s="316"/>
    </row>
    <row r="27" spans="1:46" s="284" customFormat="1" ht="13.5" thickBot="1" x14ac:dyDescent="0.25">
      <c r="A27" s="285" t="s">
        <v>118</v>
      </c>
      <c r="B27" s="329" t="s">
        <v>244</v>
      </c>
      <c r="C27" s="286" t="s">
        <v>316</v>
      </c>
      <c r="D27" s="330" t="s">
        <v>186</v>
      </c>
      <c r="E27" s="330"/>
      <c r="F27" s="331">
        <f t="shared" si="0"/>
        <v>5</v>
      </c>
      <c r="G27" s="332">
        <f t="shared" si="1"/>
        <v>7</v>
      </c>
      <c r="H27" s="288"/>
      <c r="I27" s="289"/>
      <c r="J27" s="289"/>
      <c r="K27" s="549"/>
      <c r="L27" s="550"/>
      <c r="M27" s="551"/>
      <c r="N27" s="549"/>
      <c r="O27" s="552"/>
      <c r="P27" s="549"/>
      <c r="Q27" s="550"/>
      <c r="R27" s="551"/>
      <c r="S27" s="549"/>
      <c r="T27" s="552"/>
      <c r="U27" s="549"/>
      <c r="V27" s="550"/>
      <c r="W27" s="551"/>
      <c r="X27" s="552"/>
      <c r="Y27" s="552"/>
      <c r="Z27" s="549"/>
      <c r="AA27" s="550"/>
      <c r="AB27" s="551"/>
      <c r="AC27" s="549"/>
      <c r="AD27" s="552"/>
      <c r="AE27" s="549"/>
      <c r="AF27" s="550"/>
      <c r="AG27" s="551"/>
      <c r="AH27" s="552"/>
      <c r="AI27" s="552"/>
      <c r="AJ27" s="549"/>
      <c r="AK27" s="550"/>
      <c r="AL27" s="551">
        <v>2</v>
      </c>
      <c r="AM27" s="549">
        <v>0</v>
      </c>
      <c r="AN27" s="552">
        <v>3</v>
      </c>
      <c r="AO27" s="549" t="s">
        <v>155</v>
      </c>
      <c r="AP27" s="550">
        <v>7</v>
      </c>
      <c r="AQ27" s="287" t="s">
        <v>117</v>
      </c>
      <c r="AR27" s="507" t="s">
        <v>243</v>
      </c>
      <c r="AS27" s="317"/>
      <c r="AT27" s="318"/>
    </row>
    <row r="28" spans="1:46" x14ac:dyDescent="0.2">
      <c r="A28" s="619" t="s">
        <v>150</v>
      </c>
      <c r="B28" s="619"/>
      <c r="C28" s="619"/>
      <c r="D28" s="15"/>
      <c r="E28" s="15"/>
      <c r="F28" s="236"/>
      <c r="G28" s="237"/>
      <c r="H28" s="4"/>
      <c r="I28" s="4"/>
      <c r="J28" s="4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71"/>
      <c r="AS28" s="72"/>
      <c r="AT28" s="71"/>
    </row>
    <row r="29" spans="1:46" ht="14.25" x14ac:dyDescent="0.2">
      <c r="A29" s="620" t="s">
        <v>320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2"/>
      <c r="AN29" s="512"/>
      <c r="AO29" s="512"/>
      <c r="AP29" s="512"/>
      <c r="AQ29" s="2"/>
      <c r="AR29" s="71"/>
      <c r="AS29" s="55"/>
      <c r="AT29" s="14"/>
    </row>
    <row r="30" spans="1:46" ht="14.25" x14ac:dyDescent="0.2">
      <c r="A30" s="619" t="s">
        <v>331</v>
      </c>
      <c r="B30" s="619"/>
      <c r="C30" s="619"/>
      <c r="D30" s="213"/>
      <c r="E30" s="213"/>
      <c r="F30" s="213"/>
      <c r="G30" s="213"/>
      <c r="H30" s="213"/>
      <c r="I30" s="213"/>
      <c r="J30" s="213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2"/>
      <c r="AN30" s="512"/>
      <c r="AO30" s="512"/>
      <c r="AP30" s="512"/>
      <c r="AQ30" s="2"/>
      <c r="AR30" s="71"/>
      <c r="AS30" s="55"/>
      <c r="AT30" s="14"/>
    </row>
    <row r="31" spans="1:46" x14ac:dyDescent="0.2">
      <c r="A31" s="2"/>
      <c r="B31" s="17"/>
      <c r="C31" s="15"/>
      <c r="D31" s="15"/>
      <c r="E31" s="15"/>
      <c r="F31" s="107"/>
      <c r="G31" s="108"/>
      <c r="H31" s="1"/>
      <c r="I31" s="1"/>
      <c r="J31" s="1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2"/>
      <c r="AF31" s="512"/>
      <c r="AG31" s="512"/>
      <c r="AH31" s="512"/>
      <c r="AI31" s="512"/>
      <c r="AJ31" s="512"/>
      <c r="AK31" s="512"/>
      <c r="AL31" s="512"/>
      <c r="AM31" s="512"/>
      <c r="AN31" s="512"/>
      <c r="AO31" s="512"/>
      <c r="AP31" s="512"/>
      <c r="AQ31" s="2"/>
      <c r="AR31" s="71"/>
      <c r="AS31" s="55"/>
      <c r="AT31" s="14"/>
    </row>
    <row r="32" spans="1:46" x14ac:dyDescent="0.2">
      <c r="A32" s="14"/>
      <c r="B32" s="17"/>
      <c r="C32" s="15"/>
      <c r="D32" s="15"/>
      <c r="E32" s="15"/>
      <c r="F32" s="107"/>
      <c r="G32" s="108"/>
      <c r="H32" s="1"/>
      <c r="I32" s="1"/>
      <c r="J32" s="1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2"/>
    </row>
    <row r="33" spans="1:46" ht="13.5" thickBot="1" x14ac:dyDescent="0.25">
      <c r="A33" s="576" t="s">
        <v>89</v>
      </c>
      <c r="B33" s="610"/>
      <c r="C33" s="610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0"/>
      <c r="AJ33" s="610"/>
      <c r="AK33" s="610"/>
      <c r="AL33" s="610"/>
      <c r="AM33" s="610"/>
      <c r="AN33" s="610"/>
      <c r="AO33" s="610"/>
      <c r="AP33" s="610"/>
      <c r="AQ33" s="610"/>
      <c r="AR33" s="610"/>
      <c r="AS33" s="610"/>
      <c r="AT33" s="610"/>
    </row>
    <row r="34" spans="1:46" ht="12.75" customHeight="1" x14ac:dyDescent="0.2">
      <c r="A34" s="239"/>
      <c r="B34" s="587" t="s">
        <v>67</v>
      </c>
      <c r="C34" s="577" t="s">
        <v>68</v>
      </c>
      <c r="D34" s="564" t="s">
        <v>70</v>
      </c>
      <c r="E34" s="566" t="s">
        <v>71</v>
      </c>
      <c r="F34" s="557" t="s">
        <v>72</v>
      </c>
      <c r="G34" s="572" t="s">
        <v>73</v>
      </c>
      <c r="H34" s="568" t="s">
        <v>74</v>
      </c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70"/>
      <c r="AQ34" s="581"/>
      <c r="AR34" s="632" t="s">
        <v>80</v>
      </c>
      <c r="AS34" s="579"/>
      <c r="AT34" s="583" t="s">
        <v>80</v>
      </c>
    </row>
    <row r="35" spans="1:46" ht="13.5" thickBot="1" x14ac:dyDescent="0.25">
      <c r="A35" s="35"/>
      <c r="B35" s="588"/>
      <c r="C35" s="578"/>
      <c r="D35" s="565"/>
      <c r="E35" s="567"/>
      <c r="F35" s="558"/>
      <c r="G35" s="573"/>
      <c r="H35" s="302"/>
      <c r="I35" s="303"/>
      <c r="J35" s="303" t="s">
        <v>0</v>
      </c>
      <c r="K35" s="303"/>
      <c r="L35" s="304"/>
      <c r="M35" s="303"/>
      <c r="N35" s="303"/>
      <c r="O35" s="303" t="s">
        <v>1</v>
      </c>
      <c r="P35" s="303"/>
      <c r="Q35" s="304"/>
      <c r="R35" s="303"/>
      <c r="S35" s="303"/>
      <c r="T35" s="303" t="s">
        <v>2</v>
      </c>
      <c r="U35" s="303"/>
      <c r="V35" s="304"/>
      <c r="W35" s="303"/>
      <c r="X35" s="303"/>
      <c r="Y35" s="303" t="s">
        <v>3</v>
      </c>
      <c r="Z35" s="303"/>
      <c r="AA35" s="304"/>
      <c r="AB35" s="303"/>
      <c r="AC35" s="303"/>
      <c r="AD35" s="303" t="s">
        <v>4</v>
      </c>
      <c r="AE35" s="303"/>
      <c r="AF35" s="304"/>
      <c r="AG35" s="302"/>
      <c r="AH35" s="303"/>
      <c r="AI35" s="303" t="s">
        <v>5</v>
      </c>
      <c r="AJ35" s="303"/>
      <c r="AK35" s="305"/>
      <c r="AL35" s="302"/>
      <c r="AM35" s="303"/>
      <c r="AN35" s="303" t="s">
        <v>6</v>
      </c>
      <c r="AO35" s="303"/>
      <c r="AP35" s="305"/>
      <c r="AQ35" s="582"/>
      <c r="AR35" s="633"/>
      <c r="AS35" s="580"/>
      <c r="AT35" s="584"/>
    </row>
    <row r="36" spans="1:46" x14ac:dyDescent="0.2">
      <c r="A36" s="251"/>
      <c r="B36" s="240"/>
      <c r="C36" s="250"/>
      <c r="D36" s="127"/>
      <c r="E36" s="127"/>
      <c r="F36" s="562"/>
      <c r="G36" s="563"/>
      <c r="H36" s="306" t="s">
        <v>75</v>
      </c>
      <c r="I36" s="307" t="s">
        <v>76</v>
      </c>
      <c r="J36" s="307" t="s">
        <v>77</v>
      </c>
      <c r="K36" s="307" t="s">
        <v>78</v>
      </c>
      <c r="L36" s="308" t="s">
        <v>79</v>
      </c>
      <c r="M36" s="306" t="s">
        <v>75</v>
      </c>
      <c r="N36" s="307" t="s">
        <v>76</v>
      </c>
      <c r="O36" s="307" t="s">
        <v>77</v>
      </c>
      <c r="P36" s="307" t="s">
        <v>78</v>
      </c>
      <c r="Q36" s="308" t="s">
        <v>79</v>
      </c>
      <c r="R36" s="306" t="s">
        <v>75</v>
      </c>
      <c r="S36" s="307" t="s">
        <v>76</v>
      </c>
      <c r="T36" s="307" t="s">
        <v>77</v>
      </c>
      <c r="U36" s="307" t="s">
        <v>78</v>
      </c>
      <c r="V36" s="308" t="s">
        <v>79</v>
      </c>
      <c r="W36" s="306" t="s">
        <v>75</v>
      </c>
      <c r="X36" s="307" t="s">
        <v>76</v>
      </c>
      <c r="Y36" s="307" t="s">
        <v>77</v>
      </c>
      <c r="Z36" s="307" t="s">
        <v>78</v>
      </c>
      <c r="AA36" s="308" t="s">
        <v>79</v>
      </c>
      <c r="AB36" s="306" t="s">
        <v>75</v>
      </c>
      <c r="AC36" s="307" t="s">
        <v>76</v>
      </c>
      <c r="AD36" s="307" t="s">
        <v>77</v>
      </c>
      <c r="AE36" s="307" t="s">
        <v>78</v>
      </c>
      <c r="AF36" s="308" t="s">
        <v>79</v>
      </c>
      <c r="AG36" s="306" t="s">
        <v>75</v>
      </c>
      <c r="AH36" s="307" t="s">
        <v>76</v>
      </c>
      <c r="AI36" s="307" t="s">
        <v>77</v>
      </c>
      <c r="AJ36" s="307" t="s">
        <v>78</v>
      </c>
      <c r="AK36" s="308" t="s">
        <v>79</v>
      </c>
      <c r="AL36" s="306" t="s">
        <v>75</v>
      </c>
      <c r="AM36" s="307" t="s">
        <v>76</v>
      </c>
      <c r="AN36" s="307" t="s">
        <v>77</v>
      </c>
      <c r="AO36" s="307" t="s">
        <v>78</v>
      </c>
      <c r="AP36" s="308" t="s">
        <v>79</v>
      </c>
      <c r="AQ36" s="290"/>
      <c r="AR36" s="502" t="s">
        <v>67</v>
      </c>
      <c r="AS36" s="63"/>
      <c r="AT36" s="309" t="s">
        <v>67</v>
      </c>
    </row>
    <row r="37" spans="1:46" x14ac:dyDescent="0.2">
      <c r="A37" s="37"/>
      <c r="B37" s="621" t="s">
        <v>283</v>
      </c>
      <c r="C37" s="622"/>
      <c r="D37" s="292"/>
      <c r="E37" s="238"/>
      <c r="F37" s="57">
        <f>SUM(F38:F43)</f>
        <v>24</v>
      </c>
      <c r="G37" s="158">
        <f>SUM(G38:G43)</f>
        <v>30</v>
      </c>
      <c r="H37" s="159">
        <f>SUM(H38:H42)</f>
        <v>0</v>
      </c>
      <c r="I37" s="160">
        <f>SUM(I38:I42)</f>
        <v>0</v>
      </c>
      <c r="J37" s="160">
        <f>SUM(J38:J42)</f>
        <v>0</v>
      </c>
      <c r="K37" s="64"/>
      <c r="L37" s="246">
        <f>SUM(L38:L42)</f>
        <v>0</v>
      </c>
      <c r="M37" s="37">
        <f>SUM(M38:M42)</f>
        <v>0</v>
      </c>
      <c r="N37" s="64">
        <f>SUM(N38:N42)</f>
        <v>0</v>
      </c>
      <c r="O37" s="64">
        <f>SUM(O38:O42)</f>
        <v>0</v>
      </c>
      <c r="P37" s="64"/>
      <c r="Q37" s="246">
        <f>SUM(Q38:Q42)</f>
        <v>0</v>
      </c>
      <c r="R37" s="37">
        <f>SUM(R38:R42)</f>
        <v>0</v>
      </c>
      <c r="S37" s="64">
        <f>SUM(S38:S42)</f>
        <v>0</v>
      </c>
      <c r="T37" s="64">
        <f>SUM(T38:T42)</f>
        <v>0</v>
      </c>
      <c r="U37" s="64"/>
      <c r="V37" s="246">
        <f>SUM(V38:V42)</f>
        <v>0</v>
      </c>
      <c r="W37" s="37">
        <f>SUM(W38:W42)</f>
        <v>4</v>
      </c>
      <c r="X37" s="64">
        <f>SUM(X38:X42)</f>
        <v>0</v>
      </c>
      <c r="Y37" s="64">
        <f>SUM(Y38:Y42)</f>
        <v>2</v>
      </c>
      <c r="Z37" s="64"/>
      <c r="AA37" s="246">
        <f>SUM(AA38:AA42)</f>
        <v>8</v>
      </c>
      <c r="AB37" s="37">
        <f>SUM(AB38:AB43)</f>
        <v>4</v>
      </c>
      <c r="AC37" s="64">
        <f>SUM(AC38:AC48)</f>
        <v>0</v>
      </c>
      <c r="AD37" s="64">
        <f>SUM(AD38:AD43)</f>
        <v>2</v>
      </c>
      <c r="AE37" s="64"/>
      <c r="AF37" s="246">
        <f>SUM(AF38:AF43)</f>
        <v>8</v>
      </c>
      <c r="AG37" s="37">
        <f>SUM(AG38:AG48)</f>
        <v>2</v>
      </c>
      <c r="AH37" s="64">
        <f>SUM(AH38:AH48)</f>
        <v>0</v>
      </c>
      <c r="AI37" s="64">
        <f>SUM(AI38:AI48)</f>
        <v>4</v>
      </c>
      <c r="AJ37" s="64"/>
      <c r="AK37" s="246">
        <f>SUM(AK38:AK43)</f>
        <v>7</v>
      </c>
      <c r="AL37" s="37">
        <f>SUM(AL38:AL43)</f>
        <v>2</v>
      </c>
      <c r="AM37" s="64">
        <f>SUM(AM38:AM48)</f>
        <v>0</v>
      </c>
      <c r="AN37" s="64">
        <f>SUM(AN38:AN43)</f>
        <v>4</v>
      </c>
      <c r="AO37" s="64"/>
      <c r="AP37" s="246">
        <f>SUM(AP38:AP43)</f>
        <v>7</v>
      </c>
      <c r="AQ37" s="49"/>
      <c r="AR37" s="508"/>
      <c r="AS37" s="54"/>
      <c r="AT37" s="27"/>
    </row>
    <row r="38" spans="1:46" x14ac:dyDescent="0.2">
      <c r="A38" s="44" t="s">
        <v>119</v>
      </c>
      <c r="B38" s="157" t="s">
        <v>245</v>
      </c>
      <c r="C38" s="299" t="s">
        <v>284</v>
      </c>
      <c r="D38" s="189" t="s">
        <v>190</v>
      </c>
      <c r="E38" s="189"/>
      <c r="F38" s="186">
        <f t="shared" ref="F38" si="2">SUM(W38,X38,Y38,AB38,AC38,AD38,AG38,AH38,AI38,AL38,AM38,AN38)</f>
        <v>3</v>
      </c>
      <c r="G38" s="179">
        <f t="shared" ref="G38" si="3">SUM(AA38,AF38,AK38,AP38)</f>
        <v>4</v>
      </c>
      <c r="H38" s="154"/>
      <c r="I38" s="23"/>
      <c r="J38" s="30"/>
      <c r="K38" s="338"/>
      <c r="L38" s="339"/>
      <c r="M38" s="553"/>
      <c r="N38" s="130"/>
      <c r="O38" s="337"/>
      <c r="P38" s="338"/>
      <c r="Q38" s="339"/>
      <c r="R38" s="129"/>
      <c r="S38" s="130"/>
      <c r="T38" s="337"/>
      <c r="U38" s="338"/>
      <c r="V38" s="339"/>
      <c r="W38" s="119">
        <v>2</v>
      </c>
      <c r="X38" s="333">
        <v>0</v>
      </c>
      <c r="Y38" s="334">
        <v>1</v>
      </c>
      <c r="Z38" s="201" t="s">
        <v>155</v>
      </c>
      <c r="AA38" s="335">
        <v>4</v>
      </c>
      <c r="AB38" s="119"/>
      <c r="AC38" s="333"/>
      <c r="AD38" s="334"/>
      <c r="AE38" s="201"/>
      <c r="AF38" s="335"/>
      <c r="AG38" s="326"/>
      <c r="AH38" s="333"/>
      <c r="AI38" s="334"/>
      <c r="AJ38" s="201"/>
      <c r="AK38" s="335"/>
      <c r="AL38" s="129"/>
      <c r="AM38" s="336"/>
      <c r="AN38" s="337"/>
      <c r="AO38" s="338"/>
      <c r="AP38" s="339"/>
      <c r="AQ38" s="179" t="s">
        <v>24</v>
      </c>
      <c r="AR38" s="151" t="s">
        <v>221</v>
      </c>
      <c r="AS38" s="165"/>
      <c r="AT38" s="319"/>
    </row>
    <row r="39" spans="1:46" x14ac:dyDescent="0.2">
      <c r="A39" s="178" t="s">
        <v>120</v>
      </c>
      <c r="B39" s="176" t="s">
        <v>229</v>
      </c>
      <c r="C39" s="81" t="s">
        <v>285</v>
      </c>
      <c r="D39" s="189" t="s">
        <v>190</v>
      </c>
      <c r="E39" s="189"/>
      <c r="F39" s="186">
        <f t="shared" ref="F39:F48" si="4">SUM(W39,X39,Y39,AB39,AC39,AD39,AG39,AH39,AI39,AL39,AM39,AN39)</f>
        <v>3</v>
      </c>
      <c r="G39" s="179">
        <f t="shared" ref="G39:G48" si="5">SUM(AA39,AF39,AK39,AP39)</f>
        <v>4</v>
      </c>
      <c r="H39" s="172"/>
      <c r="I39" s="171"/>
      <c r="J39" s="170"/>
      <c r="K39" s="101"/>
      <c r="L39" s="135"/>
      <c r="M39" s="100"/>
      <c r="N39" s="102"/>
      <c r="O39" s="102"/>
      <c r="P39" s="101"/>
      <c r="Q39" s="135"/>
      <c r="R39" s="100"/>
      <c r="S39" s="101"/>
      <c r="T39" s="102"/>
      <c r="U39" s="101"/>
      <c r="V39" s="135"/>
      <c r="W39" s="120">
        <v>2</v>
      </c>
      <c r="X39" s="191">
        <v>0</v>
      </c>
      <c r="Y39" s="136">
        <v>1</v>
      </c>
      <c r="Z39" s="191" t="s">
        <v>154</v>
      </c>
      <c r="AA39" s="193">
        <v>4</v>
      </c>
      <c r="AB39" s="120"/>
      <c r="AC39" s="191"/>
      <c r="AD39" s="136"/>
      <c r="AE39" s="191"/>
      <c r="AF39" s="193"/>
      <c r="AG39" s="120"/>
      <c r="AH39" s="191"/>
      <c r="AI39" s="136"/>
      <c r="AJ39" s="191"/>
      <c r="AK39" s="193"/>
      <c r="AL39" s="100"/>
      <c r="AM39" s="102"/>
      <c r="AN39" s="102"/>
      <c r="AO39" s="101"/>
      <c r="AP39" s="135"/>
      <c r="AQ39" s="163" t="s">
        <v>23</v>
      </c>
      <c r="AR39" s="151" t="s">
        <v>220</v>
      </c>
      <c r="AS39" s="166"/>
      <c r="AT39" s="256"/>
    </row>
    <row r="40" spans="1:46" x14ac:dyDescent="0.2">
      <c r="A40" s="178" t="s">
        <v>121</v>
      </c>
      <c r="B40" s="176" t="s">
        <v>230</v>
      </c>
      <c r="C40" s="81" t="s">
        <v>286</v>
      </c>
      <c r="D40" s="189" t="s">
        <v>191</v>
      </c>
      <c r="E40" s="189"/>
      <c r="F40" s="186">
        <f t="shared" si="4"/>
        <v>2</v>
      </c>
      <c r="G40" s="179">
        <f t="shared" si="5"/>
        <v>3</v>
      </c>
      <c r="H40" s="172"/>
      <c r="I40" s="171"/>
      <c r="J40" s="170"/>
      <c r="K40" s="101"/>
      <c r="L40" s="135"/>
      <c r="M40" s="100"/>
      <c r="N40" s="102"/>
      <c r="O40" s="102"/>
      <c r="P40" s="101"/>
      <c r="Q40" s="135"/>
      <c r="R40" s="100"/>
      <c r="S40" s="101"/>
      <c r="T40" s="102"/>
      <c r="U40" s="101"/>
      <c r="V40" s="135"/>
      <c r="W40" s="120"/>
      <c r="X40" s="191"/>
      <c r="Y40" s="136"/>
      <c r="Z40" s="191"/>
      <c r="AA40" s="193"/>
      <c r="AB40" s="120">
        <v>2</v>
      </c>
      <c r="AC40" s="191">
        <v>0</v>
      </c>
      <c r="AD40" s="136">
        <v>0</v>
      </c>
      <c r="AE40" s="191" t="s">
        <v>154</v>
      </c>
      <c r="AF40" s="193">
        <v>3</v>
      </c>
      <c r="AG40" s="120"/>
      <c r="AH40" s="191"/>
      <c r="AI40" s="136"/>
      <c r="AJ40" s="191"/>
      <c r="AK40" s="193"/>
      <c r="AL40" s="100"/>
      <c r="AM40" s="102"/>
      <c r="AN40" s="102"/>
      <c r="AO40" s="101"/>
      <c r="AP40" s="135"/>
      <c r="AQ40" s="182" t="s">
        <v>120</v>
      </c>
      <c r="AR40" s="184" t="s">
        <v>229</v>
      </c>
      <c r="AS40" s="491"/>
      <c r="AT40" s="314"/>
    </row>
    <row r="41" spans="1:46" s="175" customFormat="1" x14ac:dyDescent="0.2">
      <c r="A41" s="178" t="s">
        <v>122</v>
      </c>
      <c r="B41" s="176" t="s">
        <v>231</v>
      </c>
      <c r="C41" s="81" t="s">
        <v>321</v>
      </c>
      <c r="D41" s="189" t="s">
        <v>191</v>
      </c>
      <c r="E41" s="189"/>
      <c r="F41" s="186">
        <f t="shared" si="4"/>
        <v>2</v>
      </c>
      <c r="G41" s="179">
        <f t="shared" si="5"/>
        <v>2</v>
      </c>
      <c r="H41" s="172"/>
      <c r="I41" s="171"/>
      <c r="J41" s="170"/>
      <c r="K41" s="101"/>
      <c r="L41" s="135"/>
      <c r="M41" s="100"/>
      <c r="N41" s="102"/>
      <c r="O41" s="102"/>
      <c r="P41" s="101"/>
      <c r="Q41" s="135"/>
      <c r="R41" s="100"/>
      <c r="S41" s="101"/>
      <c r="T41" s="102"/>
      <c r="U41" s="101"/>
      <c r="V41" s="135"/>
      <c r="W41" s="120"/>
      <c r="X41" s="191"/>
      <c r="Y41" s="136"/>
      <c r="Z41" s="191"/>
      <c r="AA41" s="193"/>
      <c r="AB41" s="120"/>
      <c r="AC41" s="191"/>
      <c r="AD41" s="340"/>
      <c r="AE41" s="191"/>
      <c r="AF41" s="193"/>
      <c r="AG41" s="120">
        <v>0</v>
      </c>
      <c r="AH41" s="191">
        <v>0</v>
      </c>
      <c r="AI41" s="340">
        <v>2</v>
      </c>
      <c r="AJ41" s="191" t="s">
        <v>154</v>
      </c>
      <c r="AK41" s="193">
        <v>2</v>
      </c>
      <c r="AL41" s="100"/>
      <c r="AM41" s="102"/>
      <c r="AN41" s="102"/>
      <c r="AO41" s="101"/>
      <c r="AP41" s="135"/>
      <c r="AQ41" s="168" t="s">
        <v>121</v>
      </c>
      <c r="AR41" s="184" t="s">
        <v>230</v>
      </c>
      <c r="AS41" s="489"/>
      <c r="AT41" s="490"/>
    </row>
    <row r="42" spans="1:46" x14ac:dyDescent="0.2">
      <c r="A42" s="178" t="s">
        <v>123</v>
      </c>
      <c r="B42" s="176" t="s">
        <v>246</v>
      </c>
      <c r="C42" s="81" t="s">
        <v>287</v>
      </c>
      <c r="D42" s="189" t="s">
        <v>190</v>
      </c>
      <c r="E42" s="189"/>
      <c r="F42" s="186">
        <f t="shared" si="4"/>
        <v>4</v>
      </c>
      <c r="G42" s="179">
        <f t="shared" si="5"/>
        <v>5</v>
      </c>
      <c r="H42" s="172"/>
      <c r="I42" s="171"/>
      <c r="J42" s="170"/>
      <c r="K42" s="101"/>
      <c r="L42" s="135"/>
      <c r="M42" s="100"/>
      <c r="N42" s="102"/>
      <c r="O42" s="102"/>
      <c r="P42" s="101"/>
      <c r="Q42" s="135"/>
      <c r="R42" s="100"/>
      <c r="S42" s="101"/>
      <c r="T42" s="102"/>
      <c r="U42" s="101"/>
      <c r="V42" s="135"/>
      <c r="W42" s="120"/>
      <c r="X42" s="191"/>
      <c r="Y42" s="136"/>
      <c r="Z42" s="191"/>
      <c r="AA42" s="193"/>
      <c r="AB42" s="120"/>
      <c r="AC42" s="191"/>
      <c r="AD42" s="136"/>
      <c r="AE42" s="191"/>
      <c r="AF42" s="193"/>
      <c r="AG42" s="120">
        <v>2</v>
      </c>
      <c r="AH42" s="191">
        <v>0</v>
      </c>
      <c r="AI42" s="136">
        <v>2</v>
      </c>
      <c r="AJ42" s="191" t="s">
        <v>155</v>
      </c>
      <c r="AK42" s="193">
        <v>5</v>
      </c>
      <c r="AL42" s="100"/>
      <c r="AM42" s="102"/>
      <c r="AN42" s="102"/>
      <c r="AO42" s="101"/>
      <c r="AP42" s="135"/>
      <c r="AQ42" s="320" t="s">
        <v>27</v>
      </c>
      <c r="AR42" s="184" t="s">
        <v>224</v>
      </c>
      <c r="AS42" s="182" t="s">
        <v>119</v>
      </c>
      <c r="AT42" s="157" t="s">
        <v>245</v>
      </c>
    </row>
    <row r="43" spans="1:46" x14ac:dyDescent="0.2">
      <c r="A43" s="181"/>
      <c r="B43" s="623" t="s">
        <v>288</v>
      </c>
      <c r="C43" s="624"/>
      <c r="D43" s="190"/>
      <c r="E43" s="190"/>
      <c r="F43" s="153">
        <f t="shared" si="4"/>
        <v>10</v>
      </c>
      <c r="G43" s="148">
        <f t="shared" si="5"/>
        <v>12</v>
      </c>
      <c r="H43" s="155"/>
      <c r="I43" s="149"/>
      <c r="J43" s="150"/>
      <c r="K43" s="554"/>
      <c r="L43" s="555"/>
      <c r="M43" s="556"/>
      <c r="N43" s="342"/>
      <c r="O43" s="556"/>
      <c r="P43" s="554"/>
      <c r="Q43" s="555"/>
      <c r="R43" s="556"/>
      <c r="S43" s="342"/>
      <c r="T43" s="556"/>
      <c r="U43" s="554"/>
      <c r="V43" s="555"/>
      <c r="W43" s="341">
        <f>SUM(W44:W45)</f>
        <v>0</v>
      </c>
      <c r="X43" s="342">
        <f t="shared" ref="X43:AA43" si="6">SUM(X44:X45)</f>
        <v>0</v>
      </c>
      <c r="Y43" s="342">
        <f t="shared" si="6"/>
        <v>0</v>
      </c>
      <c r="Z43" s="342">
        <f t="shared" si="6"/>
        <v>0</v>
      </c>
      <c r="AA43" s="343">
        <f t="shared" si="6"/>
        <v>0</v>
      </c>
      <c r="AB43" s="341">
        <f>SUM(AB44:AB45)</f>
        <v>2</v>
      </c>
      <c r="AC43" s="342">
        <f t="shared" ref="AC43" si="7">SUM(AC44:AC45)</f>
        <v>0</v>
      </c>
      <c r="AD43" s="342">
        <f t="shared" ref="AD43" si="8">SUM(AD44:AD45)</f>
        <v>2</v>
      </c>
      <c r="AE43" s="342">
        <f t="shared" ref="AE43" si="9">SUM(AE44:AE45)</f>
        <v>0</v>
      </c>
      <c r="AF43" s="343">
        <f t="shared" ref="AF43" si="10">SUM(AF44:AF45)</f>
        <v>5</v>
      </c>
      <c r="AG43" s="341">
        <f>SUM(AG44:AG45)</f>
        <v>0</v>
      </c>
      <c r="AH43" s="342">
        <f t="shared" ref="AH43" si="11">SUM(AH44:AH45)</f>
        <v>0</v>
      </c>
      <c r="AI43" s="342">
        <f t="shared" ref="AI43" si="12">SUM(AI44:AI45)</f>
        <v>0</v>
      </c>
      <c r="AJ43" s="342">
        <f t="shared" ref="AJ43" si="13">SUM(AJ44:AJ45)</f>
        <v>0</v>
      </c>
      <c r="AK43" s="343">
        <f t="shared" ref="AK43" si="14">SUM(AK44:AK45)</f>
        <v>0</v>
      </c>
      <c r="AL43" s="341">
        <f>SUM(AL44:AL45)</f>
        <v>2</v>
      </c>
      <c r="AM43" s="342">
        <f t="shared" ref="AM43" si="15">SUM(AM44:AM45)</f>
        <v>0</v>
      </c>
      <c r="AN43" s="342">
        <f t="shared" ref="AN43" si="16">SUM(AN44:AN45)</f>
        <v>4</v>
      </c>
      <c r="AO43" s="342">
        <f t="shared" ref="AO43" si="17">SUM(AO44:AO45)</f>
        <v>0</v>
      </c>
      <c r="AP43" s="343">
        <f t="shared" ref="AP43" si="18">SUM(AP44:AP45)</f>
        <v>7</v>
      </c>
      <c r="AQ43" s="164"/>
      <c r="AR43" s="503"/>
      <c r="AS43" s="182"/>
      <c r="AT43" s="257"/>
    </row>
    <row r="44" spans="1:46" x14ac:dyDescent="0.2">
      <c r="A44" s="181" t="s">
        <v>124</v>
      </c>
      <c r="B44" s="151" t="s">
        <v>247</v>
      </c>
      <c r="C44" s="81" t="s">
        <v>289</v>
      </c>
      <c r="D44" s="190" t="s">
        <v>187</v>
      </c>
      <c r="E44" s="190"/>
      <c r="F44" s="186">
        <f t="shared" si="4"/>
        <v>4</v>
      </c>
      <c r="G44" s="179">
        <f t="shared" si="5"/>
        <v>5</v>
      </c>
      <c r="H44" s="183"/>
      <c r="I44" s="177"/>
      <c r="J44" s="173"/>
      <c r="K44" s="192"/>
      <c r="L44" s="193"/>
      <c r="M44" s="188"/>
      <c r="N44" s="191"/>
      <c r="O44" s="188"/>
      <c r="P44" s="192"/>
      <c r="Q44" s="193"/>
      <c r="R44" s="188"/>
      <c r="S44" s="191"/>
      <c r="T44" s="188"/>
      <c r="U44" s="192"/>
      <c r="V44" s="193"/>
      <c r="W44" s="188"/>
      <c r="X44" s="191"/>
      <c r="Y44" s="136"/>
      <c r="Z44" s="192"/>
      <c r="AA44" s="193"/>
      <c r="AB44" s="188">
        <v>2</v>
      </c>
      <c r="AC44" s="191">
        <v>0</v>
      </c>
      <c r="AD44" s="188">
        <v>2</v>
      </c>
      <c r="AE44" s="192" t="s">
        <v>155</v>
      </c>
      <c r="AF44" s="193">
        <v>5</v>
      </c>
      <c r="AG44" s="328"/>
      <c r="AH44" s="191"/>
      <c r="AI44" s="188"/>
      <c r="AJ44" s="192"/>
      <c r="AK44" s="193"/>
      <c r="AL44" s="328"/>
      <c r="AM44" s="191"/>
      <c r="AN44" s="188"/>
      <c r="AO44" s="192"/>
      <c r="AP44" s="193"/>
      <c r="AQ44" s="164" t="s">
        <v>27</v>
      </c>
      <c r="AR44" s="184" t="s">
        <v>224</v>
      </c>
      <c r="AS44" s="185"/>
      <c r="AT44" s="257"/>
    </row>
    <row r="45" spans="1:46" x14ac:dyDescent="0.2">
      <c r="A45" s="181" t="s">
        <v>125</v>
      </c>
      <c r="B45" s="152" t="s">
        <v>248</v>
      </c>
      <c r="C45" s="498" t="s">
        <v>322</v>
      </c>
      <c r="D45" s="190" t="s">
        <v>187</v>
      </c>
      <c r="E45" s="190"/>
      <c r="F45" s="186">
        <f t="shared" si="4"/>
        <v>6</v>
      </c>
      <c r="G45" s="179">
        <f t="shared" si="5"/>
        <v>7</v>
      </c>
      <c r="H45" s="183"/>
      <c r="I45" s="177"/>
      <c r="J45" s="173"/>
      <c r="K45" s="192"/>
      <c r="L45" s="193"/>
      <c r="M45" s="188"/>
      <c r="N45" s="191"/>
      <c r="O45" s="188"/>
      <c r="P45" s="192"/>
      <c r="Q45" s="193"/>
      <c r="R45" s="188"/>
      <c r="S45" s="191"/>
      <c r="T45" s="188"/>
      <c r="U45" s="192"/>
      <c r="V45" s="193"/>
      <c r="W45" s="188"/>
      <c r="X45" s="191"/>
      <c r="Y45" s="136"/>
      <c r="Z45" s="192"/>
      <c r="AA45" s="193"/>
      <c r="AB45" s="188"/>
      <c r="AC45" s="191"/>
      <c r="AD45" s="188"/>
      <c r="AE45" s="192"/>
      <c r="AF45" s="193"/>
      <c r="AG45" s="328"/>
      <c r="AH45" s="191"/>
      <c r="AI45" s="188"/>
      <c r="AJ45" s="192"/>
      <c r="AK45" s="193"/>
      <c r="AL45" s="328">
        <v>2</v>
      </c>
      <c r="AM45" s="191">
        <v>0</v>
      </c>
      <c r="AN45" s="188">
        <v>4</v>
      </c>
      <c r="AO45" s="192" t="s">
        <v>155</v>
      </c>
      <c r="AP45" s="193">
        <v>7</v>
      </c>
      <c r="AQ45" s="167" t="s">
        <v>124</v>
      </c>
      <c r="AR45" s="151" t="s">
        <v>247</v>
      </c>
      <c r="AS45" s="182"/>
      <c r="AT45" s="257"/>
    </row>
    <row r="46" spans="1:46" x14ac:dyDescent="0.2">
      <c r="A46" s="181"/>
      <c r="B46" s="623" t="s">
        <v>290</v>
      </c>
      <c r="C46" s="624"/>
      <c r="D46" s="189"/>
      <c r="E46" s="189"/>
      <c r="F46" s="153">
        <f t="shared" si="4"/>
        <v>10</v>
      </c>
      <c r="G46" s="148">
        <f t="shared" si="5"/>
        <v>12</v>
      </c>
      <c r="H46" s="155"/>
      <c r="I46" s="149"/>
      <c r="J46" s="150"/>
      <c r="K46" s="554"/>
      <c r="L46" s="555"/>
      <c r="M46" s="556"/>
      <c r="N46" s="342"/>
      <c r="O46" s="556"/>
      <c r="P46" s="554"/>
      <c r="Q46" s="555"/>
      <c r="R46" s="556"/>
      <c r="S46" s="342"/>
      <c r="T46" s="556"/>
      <c r="U46" s="554"/>
      <c r="V46" s="555"/>
      <c r="W46" s="341">
        <f>SUM(W47:W48)</f>
        <v>0</v>
      </c>
      <c r="X46" s="342">
        <f t="shared" ref="X46" si="19">SUM(X47:X48)</f>
        <v>0</v>
      </c>
      <c r="Y46" s="342">
        <f t="shared" ref="Y46" si="20">SUM(Y47:Y48)</f>
        <v>0</v>
      </c>
      <c r="Z46" s="342">
        <f t="shared" ref="Z46" si="21">SUM(Z47:Z48)</f>
        <v>0</v>
      </c>
      <c r="AA46" s="343">
        <f t="shared" ref="AA46" si="22">SUM(AA47:AA48)</f>
        <v>0</v>
      </c>
      <c r="AB46" s="341">
        <f>SUM(AB47:AB48)</f>
        <v>2</v>
      </c>
      <c r="AC46" s="342">
        <f t="shared" ref="AC46" si="23">SUM(AC47:AC48)</f>
        <v>0</v>
      </c>
      <c r="AD46" s="342">
        <f t="shared" ref="AD46" si="24">SUM(AD47:AD48)</f>
        <v>2</v>
      </c>
      <c r="AE46" s="342">
        <f t="shared" ref="AE46" si="25">SUM(AE47:AE48)</f>
        <v>0</v>
      </c>
      <c r="AF46" s="343">
        <f t="shared" ref="AF46" si="26">SUM(AF47:AF48)</f>
        <v>5</v>
      </c>
      <c r="AG46" s="341">
        <f>SUM(AG47:AG48)</f>
        <v>0</v>
      </c>
      <c r="AH46" s="342">
        <f t="shared" ref="AH46" si="27">SUM(AH47:AH48)</f>
        <v>0</v>
      </c>
      <c r="AI46" s="342">
        <f t="shared" ref="AI46" si="28">SUM(AI47:AI48)</f>
        <v>0</v>
      </c>
      <c r="AJ46" s="342">
        <f t="shared" ref="AJ46" si="29">SUM(AJ47:AJ48)</f>
        <v>0</v>
      </c>
      <c r="AK46" s="343">
        <f t="shared" ref="AK46" si="30">SUM(AK47:AK48)</f>
        <v>0</v>
      </c>
      <c r="AL46" s="341">
        <f>SUM(AL47:AL48)</f>
        <v>2</v>
      </c>
      <c r="AM46" s="342">
        <f t="shared" ref="AM46" si="31">SUM(AM47:AM48)</f>
        <v>0</v>
      </c>
      <c r="AN46" s="342">
        <f t="shared" ref="AN46" si="32">SUM(AN47:AN48)</f>
        <v>4</v>
      </c>
      <c r="AO46" s="342">
        <f t="shared" ref="AO46" si="33">SUM(AO47:AO48)</f>
        <v>0</v>
      </c>
      <c r="AP46" s="343">
        <f t="shared" ref="AP46" si="34">SUM(AP47:AP48)</f>
        <v>7</v>
      </c>
      <c r="AQ46" s="164"/>
      <c r="AR46" s="503"/>
      <c r="AS46" s="182"/>
      <c r="AT46" s="257"/>
    </row>
    <row r="47" spans="1:46" x14ac:dyDescent="0.2">
      <c r="A47" s="181" t="s">
        <v>126</v>
      </c>
      <c r="B47" s="152" t="s">
        <v>249</v>
      </c>
      <c r="C47" s="81" t="s">
        <v>291</v>
      </c>
      <c r="D47" s="190" t="s">
        <v>190</v>
      </c>
      <c r="E47" s="190"/>
      <c r="F47" s="186">
        <f t="shared" si="4"/>
        <v>4</v>
      </c>
      <c r="G47" s="179">
        <f t="shared" si="5"/>
        <v>5</v>
      </c>
      <c r="H47" s="183"/>
      <c r="I47" s="177"/>
      <c r="J47" s="173"/>
      <c r="K47" s="192"/>
      <c r="L47" s="193"/>
      <c r="M47" s="188"/>
      <c r="N47" s="191"/>
      <c r="O47" s="188"/>
      <c r="P47" s="192"/>
      <c r="Q47" s="193"/>
      <c r="R47" s="188"/>
      <c r="S47" s="191"/>
      <c r="T47" s="188"/>
      <c r="U47" s="192"/>
      <c r="V47" s="193"/>
      <c r="W47" s="188"/>
      <c r="X47" s="191"/>
      <c r="Y47" s="136"/>
      <c r="Z47" s="192"/>
      <c r="AA47" s="193"/>
      <c r="AB47" s="188">
        <v>2</v>
      </c>
      <c r="AC47" s="191">
        <v>0</v>
      </c>
      <c r="AD47" s="188">
        <v>2</v>
      </c>
      <c r="AE47" s="192" t="s">
        <v>155</v>
      </c>
      <c r="AF47" s="193">
        <v>5</v>
      </c>
      <c r="AG47" s="328"/>
      <c r="AH47" s="191"/>
      <c r="AI47" s="188"/>
      <c r="AJ47" s="192"/>
      <c r="AK47" s="193"/>
      <c r="AL47" s="328"/>
      <c r="AM47" s="191"/>
      <c r="AN47" s="188"/>
      <c r="AO47" s="192"/>
      <c r="AP47" s="193"/>
      <c r="AQ47" s="164" t="s">
        <v>119</v>
      </c>
      <c r="AR47" s="500" t="s">
        <v>245</v>
      </c>
      <c r="AS47" s="182"/>
      <c r="AT47" s="257"/>
    </row>
    <row r="48" spans="1:46" ht="13.5" thickBot="1" x14ac:dyDescent="0.25">
      <c r="A48" s="261" t="s">
        <v>127</v>
      </c>
      <c r="B48" s="262" t="s">
        <v>250</v>
      </c>
      <c r="C48" s="300" t="s">
        <v>323</v>
      </c>
      <c r="D48" s="19" t="s">
        <v>185</v>
      </c>
      <c r="E48" s="19"/>
      <c r="F48" s="263">
        <f t="shared" si="4"/>
        <v>6</v>
      </c>
      <c r="G48" s="237">
        <f t="shared" si="5"/>
        <v>7</v>
      </c>
      <c r="H48" s="264"/>
      <c r="I48" s="74"/>
      <c r="J48" s="75"/>
      <c r="K48" s="140"/>
      <c r="L48" s="141"/>
      <c r="M48" s="139"/>
      <c r="N48" s="138"/>
      <c r="O48" s="139"/>
      <c r="P48" s="140"/>
      <c r="Q48" s="141"/>
      <c r="R48" s="139"/>
      <c r="S48" s="138"/>
      <c r="T48" s="139"/>
      <c r="U48" s="140"/>
      <c r="V48" s="141"/>
      <c r="W48" s="139"/>
      <c r="X48" s="138"/>
      <c r="Y48" s="205"/>
      <c r="Z48" s="140"/>
      <c r="AA48" s="141"/>
      <c r="AB48" s="139"/>
      <c r="AC48" s="138"/>
      <c r="AD48" s="139"/>
      <c r="AE48" s="140"/>
      <c r="AF48" s="141"/>
      <c r="AG48" s="344"/>
      <c r="AH48" s="138"/>
      <c r="AI48" s="139"/>
      <c r="AJ48" s="140"/>
      <c r="AK48" s="141"/>
      <c r="AL48" s="344">
        <v>2</v>
      </c>
      <c r="AM48" s="138">
        <v>0</v>
      </c>
      <c r="AN48" s="139">
        <v>4</v>
      </c>
      <c r="AO48" s="140" t="s">
        <v>155</v>
      </c>
      <c r="AP48" s="141">
        <v>7</v>
      </c>
      <c r="AQ48" s="265" t="s">
        <v>126</v>
      </c>
      <c r="AR48" s="152" t="s">
        <v>249</v>
      </c>
      <c r="AS48" s="182" t="s">
        <v>121</v>
      </c>
      <c r="AT48" s="176" t="s">
        <v>230</v>
      </c>
    </row>
    <row r="49" spans="1:46" x14ac:dyDescent="0.2">
      <c r="A49" s="266"/>
      <c r="B49" s="627" t="s">
        <v>340</v>
      </c>
      <c r="C49" s="628"/>
      <c r="D49" s="293"/>
      <c r="E49" s="267"/>
      <c r="F49" s="268">
        <f>SUM(F50:F56)</f>
        <v>25</v>
      </c>
      <c r="G49" s="269">
        <f>SUM(G50:G56)</f>
        <v>30</v>
      </c>
      <c r="H49" s="270">
        <f>SUM(H50:H64)</f>
        <v>0</v>
      </c>
      <c r="I49" s="271">
        <f>SUM(I50:I64)</f>
        <v>0</v>
      </c>
      <c r="J49" s="271">
        <f>SUM(J50:J64)</f>
        <v>0</v>
      </c>
      <c r="K49" s="345"/>
      <c r="L49" s="346">
        <f>SUM(L50:L64)</f>
        <v>0</v>
      </c>
      <c r="M49" s="266">
        <f>SUM(M50:M64)</f>
        <v>0</v>
      </c>
      <c r="N49" s="345">
        <f>SUM(N50:N64)</f>
        <v>0</v>
      </c>
      <c r="O49" s="345">
        <f>SUM(O50:O64)</f>
        <v>0</v>
      </c>
      <c r="P49" s="345"/>
      <c r="Q49" s="346">
        <f>SUM(Q50:Q64)</f>
        <v>0</v>
      </c>
      <c r="R49" s="266">
        <f>SUM(R50:R64)</f>
        <v>0</v>
      </c>
      <c r="S49" s="345">
        <f>SUM(S50:S64)</f>
        <v>0</v>
      </c>
      <c r="T49" s="345">
        <f>SUM(T50:T64)</f>
        <v>0</v>
      </c>
      <c r="U49" s="345"/>
      <c r="V49" s="346">
        <f>SUM(V50:V64)</f>
        <v>0</v>
      </c>
      <c r="W49" s="266">
        <f>SUM(W50:W64)</f>
        <v>4</v>
      </c>
      <c r="X49" s="345">
        <f>SUM(X50:X64)</f>
        <v>0</v>
      </c>
      <c r="Y49" s="345">
        <f>SUM(Y50:Y64)</f>
        <v>2</v>
      </c>
      <c r="Z49" s="345"/>
      <c r="AA49" s="346">
        <f>SUM(AA50:AA64)</f>
        <v>8</v>
      </c>
      <c r="AB49" s="266">
        <f>SUM(AB50:AB56)</f>
        <v>3</v>
      </c>
      <c r="AC49" s="345">
        <f>SUM(AC50:AC56)</f>
        <v>0</v>
      </c>
      <c r="AD49" s="345">
        <f>SUM(AD50:AD56)</f>
        <v>4</v>
      </c>
      <c r="AE49" s="345"/>
      <c r="AF49" s="346">
        <f>SUM(AF50:AF56)</f>
        <v>8</v>
      </c>
      <c r="AG49" s="266">
        <f>SUM(AG50:AG56)</f>
        <v>3</v>
      </c>
      <c r="AH49" s="345">
        <f>SUM(AH50:AH56)</f>
        <v>0</v>
      </c>
      <c r="AI49" s="345">
        <f>SUM(AI50:AI56)</f>
        <v>3</v>
      </c>
      <c r="AJ49" s="345"/>
      <c r="AK49" s="346">
        <f>SUM(AK50:AK56)</f>
        <v>7</v>
      </c>
      <c r="AL49" s="266">
        <f>SUM(AL50:AL56)</f>
        <v>2</v>
      </c>
      <c r="AM49" s="345">
        <f>SUM(AM50:AM56)</f>
        <v>0</v>
      </c>
      <c r="AN49" s="345">
        <f>SUM(AN50:AN56)</f>
        <v>4</v>
      </c>
      <c r="AO49" s="345"/>
      <c r="AP49" s="346">
        <f>SUM(AP51:AP57)</f>
        <v>7</v>
      </c>
      <c r="AQ49" s="272"/>
      <c r="AR49" s="509"/>
      <c r="AS49" s="273"/>
      <c r="AT49" s="274"/>
    </row>
    <row r="50" spans="1:46" s="5" customFormat="1" x14ac:dyDescent="0.2">
      <c r="A50" s="178" t="s">
        <v>128</v>
      </c>
      <c r="B50" s="157" t="s">
        <v>251</v>
      </c>
      <c r="C50" s="81" t="s">
        <v>292</v>
      </c>
      <c r="D50" s="190" t="s">
        <v>181</v>
      </c>
      <c r="E50" s="190"/>
      <c r="F50" s="186">
        <f t="shared" ref="F50:F55" si="35">SUM(W50,X50,Y50,AB50,AC50,AD50,AG50,AH50,AI50,AL50,AM50,AN50)</f>
        <v>4</v>
      </c>
      <c r="G50" s="187">
        <f t="shared" ref="G50:G55" si="36">SUM(AA50,AF50,AK50,AP50)</f>
        <v>5</v>
      </c>
      <c r="H50" s="180"/>
      <c r="I50" s="174"/>
      <c r="J50" s="174"/>
      <c r="K50" s="191"/>
      <c r="L50" s="193"/>
      <c r="M50" s="120"/>
      <c r="N50" s="191"/>
      <c r="O50" s="136"/>
      <c r="P50" s="191"/>
      <c r="Q50" s="193"/>
      <c r="R50" s="120"/>
      <c r="S50" s="136"/>
      <c r="T50" s="136"/>
      <c r="U50" s="191"/>
      <c r="V50" s="193"/>
      <c r="W50" s="186">
        <v>2</v>
      </c>
      <c r="X50" s="201">
        <v>0</v>
      </c>
      <c r="Y50" s="334">
        <v>2</v>
      </c>
      <c r="Z50" s="201" t="s">
        <v>155</v>
      </c>
      <c r="AA50" s="335">
        <v>5</v>
      </c>
      <c r="AB50" s="186"/>
      <c r="AC50" s="201"/>
      <c r="AD50" s="334"/>
      <c r="AE50" s="201"/>
      <c r="AF50" s="335"/>
      <c r="AG50" s="326"/>
      <c r="AH50" s="201"/>
      <c r="AI50" s="334"/>
      <c r="AJ50" s="201"/>
      <c r="AK50" s="335"/>
      <c r="AL50" s="186"/>
      <c r="AM50" s="334"/>
      <c r="AN50" s="334"/>
      <c r="AO50" s="201"/>
      <c r="AP50" s="193"/>
      <c r="AQ50" s="185" t="s">
        <v>15</v>
      </c>
      <c r="AR50" s="152" t="s">
        <v>211</v>
      </c>
      <c r="AS50" s="198"/>
      <c r="AT50" s="258"/>
    </row>
    <row r="51" spans="1:46" s="156" customFormat="1" x14ac:dyDescent="0.2">
      <c r="A51" s="178" t="s">
        <v>129</v>
      </c>
      <c r="B51" s="157" t="s">
        <v>252</v>
      </c>
      <c r="C51" s="81" t="s">
        <v>293</v>
      </c>
      <c r="D51" s="190" t="s">
        <v>183</v>
      </c>
      <c r="E51" s="190"/>
      <c r="F51" s="186">
        <f t="shared" si="35"/>
        <v>2</v>
      </c>
      <c r="G51" s="187">
        <f t="shared" si="36"/>
        <v>3</v>
      </c>
      <c r="H51" s="180"/>
      <c r="I51" s="174"/>
      <c r="J51" s="174"/>
      <c r="K51" s="191"/>
      <c r="L51" s="193"/>
      <c r="M51" s="120"/>
      <c r="N51" s="191"/>
      <c r="O51" s="136"/>
      <c r="P51" s="191"/>
      <c r="Q51" s="193"/>
      <c r="R51" s="120"/>
      <c r="S51" s="136"/>
      <c r="T51" s="136"/>
      <c r="U51" s="191"/>
      <c r="V51" s="193"/>
      <c r="W51" s="186">
        <v>2</v>
      </c>
      <c r="X51" s="201">
        <v>0</v>
      </c>
      <c r="Y51" s="334">
        <v>0</v>
      </c>
      <c r="Z51" s="201" t="s">
        <v>154</v>
      </c>
      <c r="AA51" s="335">
        <v>3</v>
      </c>
      <c r="AB51" s="186"/>
      <c r="AC51" s="201"/>
      <c r="AD51" s="334"/>
      <c r="AE51" s="201"/>
      <c r="AF51" s="335"/>
      <c r="AG51" s="326"/>
      <c r="AH51" s="201"/>
      <c r="AI51" s="334"/>
      <c r="AJ51" s="201"/>
      <c r="AK51" s="335"/>
      <c r="AL51" s="186"/>
      <c r="AM51" s="334"/>
      <c r="AN51" s="334"/>
      <c r="AO51" s="201"/>
      <c r="AP51" s="193"/>
      <c r="AQ51" s="185" t="s">
        <v>15</v>
      </c>
      <c r="AR51" s="152" t="s">
        <v>211</v>
      </c>
      <c r="AS51" s="198"/>
      <c r="AT51" s="258"/>
    </row>
    <row r="52" spans="1:46" s="156" customFormat="1" x14ac:dyDescent="0.2">
      <c r="A52" s="178" t="s">
        <v>130</v>
      </c>
      <c r="B52" s="157" t="s">
        <v>253</v>
      </c>
      <c r="C52" s="81" t="s">
        <v>294</v>
      </c>
      <c r="D52" s="190" t="s">
        <v>192</v>
      </c>
      <c r="E52" s="190"/>
      <c r="F52" s="186">
        <f t="shared" si="35"/>
        <v>2</v>
      </c>
      <c r="G52" s="187">
        <f t="shared" si="36"/>
        <v>2</v>
      </c>
      <c r="H52" s="180"/>
      <c r="I52" s="174"/>
      <c r="J52" s="174"/>
      <c r="K52" s="191"/>
      <c r="L52" s="193"/>
      <c r="M52" s="120"/>
      <c r="N52" s="191"/>
      <c r="O52" s="136"/>
      <c r="P52" s="191"/>
      <c r="Q52" s="193"/>
      <c r="R52" s="120"/>
      <c r="S52" s="136"/>
      <c r="T52" s="136"/>
      <c r="U52" s="191"/>
      <c r="V52" s="193"/>
      <c r="W52" s="186"/>
      <c r="X52" s="201"/>
      <c r="Y52" s="334"/>
      <c r="Z52" s="201"/>
      <c r="AA52" s="335"/>
      <c r="AB52" s="186">
        <v>0</v>
      </c>
      <c r="AC52" s="201">
        <v>0</v>
      </c>
      <c r="AD52" s="334">
        <v>2</v>
      </c>
      <c r="AE52" s="201" t="s">
        <v>154</v>
      </c>
      <c r="AF52" s="335">
        <v>2</v>
      </c>
      <c r="AG52" s="326"/>
      <c r="AH52" s="201"/>
      <c r="AI52" s="334"/>
      <c r="AJ52" s="201"/>
      <c r="AK52" s="335"/>
      <c r="AL52" s="186"/>
      <c r="AM52" s="334"/>
      <c r="AN52" s="334"/>
      <c r="AO52" s="201"/>
      <c r="AP52" s="193"/>
      <c r="AQ52" s="164" t="s">
        <v>128</v>
      </c>
      <c r="AR52" s="500" t="s">
        <v>251</v>
      </c>
      <c r="AS52" s="198"/>
      <c r="AT52" s="258"/>
    </row>
    <row r="53" spans="1:46" s="156" customFormat="1" x14ac:dyDescent="0.2">
      <c r="A53" s="178" t="s">
        <v>131</v>
      </c>
      <c r="B53" s="157" t="s">
        <v>254</v>
      </c>
      <c r="C53" s="81" t="s">
        <v>295</v>
      </c>
      <c r="D53" s="190" t="s">
        <v>183</v>
      </c>
      <c r="E53" s="190"/>
      <c r="F53" s="186">
        <f t="shared" si="35"/>
        <v>2</v>
      </c>
      <c r="G53" s="187">
        <f t="shared" si="36"/>
        <v>2</v>
      </c>
      <c r="H53" s="183"/>
      <c r="I53" s="177"/>
      <c r="J53" s="173"/>
      <c r="K53" s="192"/>
      <c r="L53" s="193"/>
      <c r="M53" s="188"/>
      <c r="N53" s="191"/>
      <c r="O53" s="188"/>
      <c r="P53" s="192"/>
      <c r="Q53" s="193"/>
      <c r="R53" s="188"/>
      <c r="S53" s="191"/>
      <c r="T53" s="188"/>
      <c r="U53" s="192"/>
      <c r="V53" s="193"/>
      <c r="W53" s="186"/>
      <c r="X53" s="201"/>
      <c r="Y53" s="334"/>
      <c r="Z53" s="201"/>
      <c r="AA53" s="335"/>
      <c r="AB53" s="186">
        <v>2</v>
      </c>
      <c r="AC53" s="201">
        <v>0</v>
      </c>
      <c r="AD53" s="334">
        <v>0</v>
      </c>
      <c r="AE53" s="201" t="s">
        <v>155</v>
      </c>
      <c r="AF53" s="335">
        <v>2</v>
      </c>
      <c r="AG53" s="326"/>
      <c r="AH53" s="201"/>
      <c r="AI53" s="334"/>
      <c r="AJ53" s="201"/>
      <c r="AK53" s="335"/>
      <c r="AL53" s="186"/>
      <c r="AM53" s="334"/>
      <c r="AN53" s="334"/>
      <c r="AO53" s="201"/>
      <c r="AP53" s="193"/>
      <c r="AQ53" s="164" t="s">
        <v>129</v>
      </c>
      <c r="AR53" s="500" t="s">
        <v>252</v>
      </c>
      <c r="AS53" s="198"/>
      <c r="AT53" s="258"/>
    </row>
    <row r="54" spans="1:46" s="156" customFormat="1" x14ac:dyDescent="0.2">
      <c r="A54" s="178" t="s">
        <v>132</v>
      </c>
      <c r="B54" s="157" t="s">
        <v>255</v>
      </c>
      <c r="C54" s="81" t="s">
        <v>324</v>
      </c>
      <c r="D54" s="190" t="s">
        <v>192</v>
      </c>
      <c r="E54" s="190"/>
      <c r="F54" s="186">
        <f t="shared" si="35"/>
        <v>4</v>
      </c>
      <c r="G54" s="187">
        <f t="shared" si="36"/>
        <v>4</v>
      </c>
      <c r="H54" s="183"/>
      <c r="I54" s="177"/>
      <c r="J54" s="173"/>
      <c r="K54" s="192"/>
      <c r="L54" s="193"/>
      <c r="M54" s="188"/>
      <c r="N54" s="191"/>
      <c r="O54" s="188"/>
      <c r="P54" s="192"/>
      <c r="Q54" s="193"/>
      <c r="R54" s="188"/>
      <c r="S54" s="191"/>
      <c r="T54" s="188"/>
      <c r="U54" s="192"/>
      <c r="V54" s="193"/>
      <c r="W54" s="186"/>
      <c r="X54" s="201"/>
      <c r="Y54" s="334"/>
      <c r="Z54" s="201"/>
      <c r="AA54" s="335"/>
      <c r="AB54" s="186"/>
      <c r="AC54" s="201"/>
      <c r="AD54" s="334"/>
      <c r="AE54" s="201"/>
      <c r="AF54" s="335"/>
      <c r="AG54" s="326">
        <v>2</v>
      </c>
      <c r="AH54" s="201">
        <v>0</v>
      </c>
      <c r="AI54" s="334">
        <v>2</v>
      </c>
      <c r="AJ54" s="201" t="s">
        <v>155</v>
      </c>
      <c r="AK54" s="335">
        <v>4</v>
      </c>
      <c r="AL54" s="186"/>
      <c r="AM54" s="334"/>
      <c r="AN54" s="334"/>
      <c r="AO54" s="201"/>
      <c r="AP54" s="193"/>
      <c r="AQ54" s="164" t="s">
        <v>130</v>
      </c>
      <c r="AR54" s="500" t="s">
        <v>253</v>
      </c>
      <c r="AS54" s="198"/>
      <c r="AT54" s="258"/>
    </row>
    <row r="55" spans="1:46" s="156" customFormat="1" x14ac:dyDescent="0.2">
      <c r="A55" s="178" t="s">
        <v>133</v>
      </c>
      <c r="B55" s="157" t="s">
        <v>256</v>
      </c>
      <c r="C55" s="81" t="s">
        <v>325</v>
      </c>
      <c r="D55" s="190" t="s">
        <v>183</v>
      </c>
      <c r="E55" s="190"/>
      <c r="F55" s="186">
        <f t="shared" si="35"/>
        <v>3</v>
      </c>
      <c r="G55" s="187">
        <f t="shared" si="36"/>
        <v>3</v>
      </c>
      <c r="H55" s="183"/>
      <c r="I55" s="177"/>
      <c r="J55" s="173"/>
      <c r="K55" s="192"/>
      <c r="L55" s="193"/>
      <c r="M55" s="188"/>
      <c r="N55" s="191"/>
      <c r="O55" s="188"/>
      <c r="P55" s="192"/>
      <c r="Q55" s="193"/>
      <c r="R55" s="188"/>
      <c r="S55" s="191"/>
      <c r="T55" s="188"/>
      <c r="U55" s="192"/>
      <c r="V55" s="193"/>
      <c r="W55" s="188"/>
      <c r="X55" s="191"/>
      <c r="Y55" s="136"/>
      <c r="Z55" s="192"/>
      <c r="AA55" s="193"/>
      <c r="AB55" s="188"/>
      <c r="AC55" s="191"/>
      <c r="AD55" s="188"/>
      <c r="AE55" s="192"/>
      <c r="AF55" s="193"/>
      <c r="AG55" s="328"/>
      <c r="AH55" s="191"/>
      <c r="AI55" s="188"/>
      <c r="AJ55" s="192"/>
      <c r="AK55" s="193"/>
      <c r="AL55" s="328">
        <v>1</v>
      </c>
      <c r="AM55" s="191">
        <v>0</v>
      </c>
      <c r="AN55" s="188">
        <v>2</v>
      </c>
      <c r="AO55" s="192" t="s">
        <v>154</v>
      </c>
      <c r="AP55" s="193">
        <v>3</v>
      </c>
      <c r="AQ55" s="164" t="s">
        <v>129</v>
      </c>
      <c r="AR55" s="500" t="s">
        <v>252</v>
      </c>
      <c r="AS55" s="198"/>
      <c r="AT55" s="258"/>
    </row>
    <row r="56" spans="1:46" s="156" customFormat="1" ht="15" x14ac:dyDescent="0.2">
      <c r="A56" s="178"/>
      <c r="B56" s="625" t="s">
        <v>326</v>
      </c>
      <c r="C56" s="626"/>
      <c r="D56" s="147"/>
      <c r="E56" s="147"/>
      <c r="F56" s="153">
        <f t="shared" ref="F56:F59" si="37">SUM(W56,X56,Y56,AB56,AC56,AD56,AG56,AH56,AI56,AL56,AM56,AN56)</f>
        <v>8</v>
      </c>
      <c r="G56" s="148">
        <f t="shared" ref="G56:G59" si="38">SUM(AA56,AF56,AK56,AP56)</f>
        <v>11</v>
      </c>
      <c r="H56" s="155"/>
      <c r="I56" s="149"/>
      <c r="J56" s="150"/>
      <c r="K56" s="554"/>
      <c r="L56" s="555"/>
      <c r="M56" s="556"/>
      <c r="N56" s="342"/>
      <c r="O56" s="556"/>
      <c r="P56" s="554"/>
      <c r="Q56" s="555"/>
      <c r="R56" s="556"/>
      <c r="S56" s="342"/>
      <c r="T56" s="556"/>
      <c r="U56" s="554"/>
      <c r="V56" s="555"/>
      <c r="W56" s="341">
        <f t="shared" ref="W56:AP56" si="39">SUM(W57:W59)</f>
        <v>0</v>
      </c>
      <c r="X56" s="342">
        <f t="shared" si="39"/>
        <v>0</v>
      </c>
      <c r="Y56" s="342">
        <f t="shared" si="39"/>
        <v>0</v>
      </c>
      <c r="Z56" s="342">
        <f t="shared" si="39"/>
        <v>0</v>
      </c>
      <c r="AA56" s="343">
        <f t="shared" si="39"/>
        <v>0</v>
      </c>
      <c r="AB56" s="341">
        <f t="shared" si="39"/>
        <v>1</v>
      </c>
      <c r="AC56" s="342">
        <f t="shared" si="39"/>
        <v>0</v>
      </c>
      <c r="AD56" s="342">
        <f t="shared" si="39"/>
        <v>2</v>
      </c>
      <c r="AE56" s="342">
        <f t="shared" si="39"/>
        <v>0</v>
      </c>
      <c r="AF56" s="343">
        <f t="shared" si="39"/>
        <v>4</v>
      </c>
      <c r="AG56" s="341">
        <f t="shared" si="39"/>
        <v>1</v>
      </c>
      <c r="AH56" s="342">
        <f t="shared" si="39"/>
        <v>0</v>
      </c>
      <c r="AI56" s="342">
        <f t="shared" si="39"/>
        <v>1</v>
      </c>
      <c r="AJ56" s="342">
        <f t="shared" si="39"/>
        <v>0</v>
      </c>
      <c r="AK56" s="343">
        <f t="shared" si="39"/>
        <v>3</v>
      </c>
      <c r="AL56" s="341">
        <f t="shared" si="39"/>
        <v>1</v>
      </c>
      <c r="AM56" s="342">
        <f t="shared" si="39"/>
        <v>0</v>
      </c>
      <c r="AN56" s="342">
        <f t="shared" si="39"/>
        <v>2</v>
      </c>
      <c r="AO56" s="342">
        <f t="shared" si="39"/>
        <v>0</v>
      </c>
      <c r="AP56" s="343">
        <f t="shared" si="39"/>
        <v>4</v>
      </c>
      <c r="AQ56" s="164"/>
      <c r="AR56" s="504"/>
      <c r="AS56" s="198"/>
      <c r="AT56" s="258"/>
    </row>
    <row r="57" spans="1:46" s="156" customFormat="1" x14ac:dyDescent="0.2">
      <c r="A57" s="178" t="s">
        <v>134</v>
      </c>
      <c r="B57" s="157" t="s">
        <v>336</v>
      </c>
      <c r="C57" s="81" t="s">
        <v>337</v>
      </c>
      <c r="D57" s="190" t="s">
        <v>180</v>
      </c>
      <c r="E57" s="190"/>
      <c r="F57" s="186">
        <f t="shared" si="37"/>
        <v>3</v>
      </c>
      <c r="G57" s="187">
        <f t="shared" si="38"/>
        <v>4</v>
      </c>
      <c r="H57" s="183"/>
      <c r="I57" s="177"/>
      <c r="J57" s="173"/>
      <c r="K57" s="192"/>
      <c r="L57" s="193"/>
      <c r="M57" s="188"/>
      <c r="N57" s="191"/>
      <c r="O57" s="188"/>
      <c r="P57" s="192"/>
      <c r="Q57" s="193"/>
      <c r="R57" s="188"/>
      <c r="S57" s="191"/>
      <c r="T57" s="188"/>
      <c r="U57" s="192"/>
      <c r="V57" s="193"/>
      <c r="W57" s="188"/>
      <c r="X57" s="191"/>
      <c r="Y57" s="136"/>
      <c r="Z57" s="192"/>
      <c r="AA57" s="193"/>
      <c r="AB57" s="188">
        <v>1</v>
      </c>
      <c r="AC57" s="191">
        <v>0</v>
      </c>
      <c r="AD57" s="188">
        <v>2</v>
      </c>
      <c r="AE57" s="192" t="s">
        <v>154</v>
      </c>
      <c r="AF57" s="193">
        <v>4</v>
      </c>
      <c r="AG57" s="328"/>
      <c r="AH57" s="191"/>
      <c r="AI57" s="188"/>
      <c r="AJ57" s="192"/>
      <c r="AK57" s="193"/>
      <c r="AL57" s="328"/>
      <c r="AM57" s="191"/>
      <c r="AN57" s="188"/>
      <c r="AO57" s="192"/>
      <c r="AP57" s="193"/>
      <c r="AQ57" s="164" t="s">
        <v>15</v>
      </c>
      <c r="AR57" s="500" t="s">
        <v>211</v>
      </c>
      <c r="AS57" s="198"/>
      <c r="AT57" s="258"/>
    </row>
    <row r="58" spans="1:46" s="156" customFormat="1" x14ac:dyDescent="0.2">
      <c r="A58" s="178" t="s">
        <v>135</v>
      </c>
      <c r="B58" s="157" t="s">
        <v>257</v>
      </c>
      <c r="C58" s="81" t="s">
        <v>296</v>
      </c>
      <c r="D58" s="190" t="s">
        <v>180</v>
      </c>
      <c r="E58" s="190"/>
      <c r="F58" s="186">
        <f t="shared" si="37"/>
        <v>2</v>
      </c>
      <c r="G58" s="187">
        <f t="shared" si="38"/>
        <v>3</v>
      </c>
      <c r="H58" s="183"/>
      <c r="I58" s="177"/>
      <c r="J58" s="173"/>
      <c r="K58" s="192"/>
      <c r="L58" s="193"/>
      <c r="M58" s="188"/>
      <c r="N58" s="191"/>
      <c r="O58" s="188"/>
      <c r="P58" s="192"/>
      <c r="Q58" s="193"/>
      <c r="R58" s="188"/>
      <c r="S58" s="191"/>
      <c r="T58" s="188"/>
      <c r="U58" s="192"/>
      <c r="V58" s="193"/>
      <c r="W58" s="188"/>
      <c r="X58" s="191"/>
      <c r="Y58" s="136"/>
      <c r="Z58" s="192"/>
      <c r="AA58" s="193"/>
      <c r="AB58" s="188"/>
      <c r="AC58" s="191"/>
      <c r="AD58" s="188"/>
      <c r="AE58" s="192"/>
      <c r="AF58" s="193"/>
      <c r="AG58" s="328">
        <v>1</v>
      </c>
      <c r="AH58" s="191">
        <v>0</v>
      </c>
      <c r="AI58" s="188">
        <v>1</v>
      </c>
      <c r="AJ58" s="192" t="s">
        <v>154</v>
      </c>
      <c r="AK58" s="193">
        <v>3</v>
      </c>
      <c r="AL58" s="328"/>
      <c r="AM58" s="191"/>
      <c r="AN58" s="188"/>
      <c r="AO58" s="192"/>
      <c r="AP58" s="193"/>
      <c r="AQ58" s="164" t="s">
        <v>44</v>
      </c>
      <c r="AR58" s="152" t="s">
        <v>210</v>
      </c>
      <c r="AS58" s="198"/>
      <c r="AT58" s="258"/>
    </row>
    <row r="59" spans="1:46" s="156" customFormat="1" x14ac:dyDescent="0.2">
      <c r="A59" s="178" t="s">
        <v>136</v>
      </c>
      <c r="B59" s="157" t="s">
        <v>258</v>
      </c>
      <c r="C59" s="81" t="s">
        <v>297</v>
      </c>
      <c r="D59" s="190" t="s">
        <v>180</v>
      </c>
      <c r="E59" s="190"/>
      <c r="F59" s="186">
        <f t="shared" si="37"/>
        <v>3</v>
      </c>
      <c r="G59" s="187">
        <f t="shared" si="38"/>
        <v>4</v>
      </c>
      <c r="H59" s="183"/>
      <c r="I59" s="177"/>
      <c r="J59" s="173"/>
      <c r="K59" s="192"/>
      <c r="L59" s="193"/>
      <c r="M59" s="188"/>
      <c r="N59" s="191"/>
      <c r="O59" s="188"/>
      <c r="P59" s="192"/>
      <c r="Q59" s="193"/>
      <c r="R59" s="188"/>
      <c r="S59" s="191"/>
      <c r="T59" s="188"/>
      <c r="U59" s="192"/>
      <c r="V59" s="193"/>
      <c r="W59" s="188"/>
      <c r="X59" s="191"/>
      <c r="Y59" s="136"/>
      <c r="Z59" s="192"/>
      <c r="AA59" s="193"/>
      <c r="AB59" s="188"/>
      <c r="AC59" s="191"/>
      <c r="AD59" s="188"/>
      <c r="AE59" s="192"/>
      <c r="AF59" s="193"/>
      <c r="AG59" s="328"/>
      <c r="AH59" s="191"/>
      <c r="AI59" s="188"/>
      <c r="AJ59" s="192"/>
      <c r="AK59" s="193"/>
      <c r="AL59" s="328">
        <v>1</v>
      </c>
      <c r="AM59" s="191">
        <v>0</v>
      </c>
      <c r="AN59" s="188">
        <v>2</v>
      </c>
      <c r="AO59" s="192" t="s">
        <v>155</v>
      </c>
      <c r="AP59" s="193">
        <v>4</v>
      </c>
      <c r="AQ59" s="164" t="s">
        <v>15</v>
      </c>
      <c r="AR59" s="152" t="s">
        <v>211</v>
      </c>
      <c r="AS59" s="198"/>
      <c r="AT59" s="258"/>
    </row>
    <row r="60" spans="1:46" s="156" customFormat="1" ht="15" x14ac:dyDescent="0.2">
      <c r="A60" s="178"/>
      <c r="B60" s="625" t="s">
        <v>327</v>
      </c>
      <c r="C60" s="626"/>
      <c r="D60" s="147"/>
      <c r="E60" s="147"/>
      <c r="F60" s="153">
        <f t="shared" ref="F60:F63" si="40">SUM(W60,X60,Y60,AB60,AC60,AD60,AG60,AH60,AI60,AL60,AM60,AN60)</f>
        <v>8</v>
      </c>
      <c r="G60" s="148">
        <f t="shared" ref="G60:G63" si="41">SUM(AA60,AF60,AK60,AP60)</f>
        <v>11</v>
      </c>
      <c r="H60" s="155"/>
      <c r="I60" s="149"/>
      <c r="J60" s="150"/>
      <c r="K60" s="554"/>
      <c r="L60" s="555"/>
      <c r="M60" s="556"/>
      <c r="N60" s="342"/>
      <c r="O60" s="556"/>
      <c r="P60" s="554"/>
      <c r="Q60" s="555"/>
      <c r="R60" s="556"/>
      <c r="S60" s="342"/>
      <c r="T60" s="556"/>
      <c r="U60" s="554"/>
      <c r="V60" s="555"/>
      <c r="W60" s="341">
        <f t="shared" ref="W60:AP60" si="42">SUM(W61:W63)</f>
        <v>0</v>
      </c>
      <c r="X60" s="342">
        <f t="shared" si="42"/>
        <v>0</v>
      </c>
      <c r="Y60" s="342">
        <f t="shared" si="42"/>
        <v>0</v>
      </c>
      <c r="Z60" s="342">
        <f t="shared" si="42"/>
        <v>0</v>
      </c>
      <c r="AA60" s="343">
        <f t="shared" si="42"/>
        <v>0</v>
      </c>
      <c r="AB60" s="341">
        <f t="shared" si="42"/>
        <v>2</v>
      </c>
      <c r="AC60" s="342">
        <f t="shared" si="42"/>
        <v>0</v>
      </c>
      <c r="AD60" s="342">
        <f t="shared" si="42"/>
        <v>1</v>
      </c>
      <c r="AE60" s="342">
        <f t="shared" si="42"/>
        <v>0</v>
      </c>
      <c r="AF60" s="343">
        <f t="shared" si="42"/>
        <v>4</v>
      </c>
      <c r="AG60" s="341">
        <f t="shared" si="42"/>
        <v>2</v>
      </c>
      <c r="AH60" s="342">
        <f t="shared" si="42"/>
        <v>0</v>
      </c>
      <c r="AI60" s="342">
        <f t="shared" si="42"/>
        <v>0</v>
      </c>
      <c r="AJ60" s="342">
        <f t="shared" si="42"/>
        <v>0</v>
      </c>
      <c r="AK60" s="343">
        <f t="shared" si="42"/>
        <v>3</v>
      </c>
      <c r="AL60" s="341">
        <f t="shared" si="42"/>
        <v>2</v>
      </c>
      <c r="AM60" s="342">
        <f t="shared" si="42"/>
        <v>0</v>
      </c>
      <c r="AN60" s="342">
        <f t="shared" si="42"/>
        <v>1</v>
      </c>
      <c r="AO60" s="342">
        <f t="shared" si="42"/>
        <v>0</v>
      </c>
      <c r="AP60" s="343">
        <f t="shared" si="42"/>
        <v>4</v>
      </c>
      <c r="AQ60" s="164"/>
      <c r="AR60" s="504"/>
      <c r="AS60" s="198"/>
      <c r="AT60" s="258"/>
    </row>
    <row r="61" spans="1:46" s="156" customFormat="1" x14ac:dyDescent="0.2">
      <c r="A61" s="178" t="s">
        <v>137</v>
      </c>
      <c r="B61" s="157" t="s">
        <v>338</v>
      </c>
      <c r="C61" s="81" t="s">
        <v>339</v>
      </c>
      <c r="D61" s="190" t="s">
        <v>181</v>
      </c>
      <c r="E61" s="190"/>
      <c r="F61" s="186">
        <f t="shared" si="40"/>
        <v>3</v>
      </c>
      <c r="G61" s="187">
        <f t="shared" si="41"/>
        <v>4</v>
      </c>
      <c r="H61" s="183"/>
      <c r="I61" s="177"/>
      <c r="J61" s="173"/>
      <c r="K61" s="192"/>
      <c r="L61" s="193"/>
      <c r="M61" s="188"/>
      <c r="N61" s="191"/>
      <c r="O61" s="188"/>
      <c r="P61" s="192"/>
      <c r="Q61" s="193"/>
      <c r="R61" s="188"/>
      <c r="S61" s="191"/>
      <c r="T61" s="188"/>
      <c r="U61" s="192"/>
      <c r="V61" s="193"/>
      <c r="W61" s="188"/>
      <c r="X61" s="191"/>
      <c r="Y61" s="136"/>
      <c r="Z61" s="192"/>
      <c r="AA61" s="193"/>
      <c r="AB61" s="188">
        <v>2</v>
      </c>
      <c r="AC61" s="191">
        <v>0</v>
      </c>
      <c r="AD61" s="188">
        <v>1</v>
      </c>
      <c r="AE61" s="192" t="s">
        <v>154</v>
      </c>
      <c r="AF61" s="193">
        <v>4</v>
      </c>
      <c r="AG61" s="328"/>
      <c r="AH61" s="191"/>
      <c r="AI61" s="188"/>
      <c r="AJ61" s="192"/>
      <c r="AK61" s="193"/>
      <c r="AL61" s="328"/>
      <c r="AM61" s="191"/>
      <c r="AN61" s="188"/>
      <c r="AO61" s="192"/>
      <c r="AP61" s="193"/>
      <c r="AQ61" s="164" t="s">
        <v>15</v>
      </c>
      <c r="AR61" s="500" t="s">
        <v>211</v>
      </c>
      <c r="AS61" s="198"/>
      <c r="AT61" s="258"/>
    </row>
    <row r="62" spans="1:46" s="5" customFormat="1" x14ac:dyDescent="0.2">
      <c r="A62" s="178" t="s">
        <v>138</v>
      </c>
      <c r="B62" s="157" t="s">
        <v>259</v>
      </c>
      <c r="C62" s="81" t="s">
        <v>298</v>
      </c>
      <c r="D62" s="190" t="s">
        <v>181</v>
      </c>
      <c r="E62" s="190"/>
      <c r="F62" s="186">
        <f t="shared" si="40"/>
        <v>2</v>
      </c>
      <c r="G62" s="187">
        <f t="shared" si="41"/>
        <v>3</v>
      </c>
      <c r="H62" s="183"/>
      <c r="I62" s="177"/>
      <c r="J62" s="173"/>
      <c r="K62" s="192"/>
      <c r="L62" s="193"/>
      <c r="M62" s="188"/>
      <c r="N62" s="191"/>
      <c r="O62" s="188"/>
      <c r="P62" s="192"/>
      <c r="Q62" s="193"/>
      <c r="R62" s="188"/>
      <c r="S62" s="191"/>
      <c r="T62" s="188"/>
      <c r="U62" s="192"/>
      <c r="V62" s="193"/>
      <c r="W62" s="188"/>
      <c r="X62" s="191"/>
      <c r="Y62" s="136"/>
      <c r="Z62" s="192"/>
      <c r="AA62" s="193"/>
      <c r="AB62" s="188"/>
      <c r="AC62" s="191"/>
      <c r="AD62" s="188"/>
      <c r="AE62" s="192"/>
      <c r="AF62" s="193"/>
      <c r="AG62" s="328">
        <v>2</v>
      </c>
      <c r="AH62" s="191">
        <v>0</v>
      </c>
      <c r="AI62" s="188">
        <v>0</v>
      </c>
      <c r="AJ62" s="192" t="s">
        <v>154</v>
      </c>
      <c r="AK62" s="193">
        <v>3</v>
      </c>
      <c r="AL62" s="328"/>
      <c r="AM62" s="191"/>
      <c r="AN62" s="188"/>
      <c r="AO62" s="192"/>
      <c r="AP62" s="193"/>
      <c r="AQ62" s="164" t="s">
        <v>15</v>
      </c>
      <c r="AR62" s="500" t="s">
        <v>211</v>
      </c>
      <c r="AS62" s="198"/>
      <c r="AT62" s="258"/>
    </row>
    <row r="63" spans="1:46" s="5" customFormat="1" x14ac:dyDescent="0.2">
      <c r="A63" s="178" t="s">
        <v>139</v>
      </c>
      <c r="B63" s="157" t="s">
        <v>261</v>
      </c>
      <c r="C63" s="81" t="s">
        <v>299</v>
      </c>
      <c r="D63" s="190" t="s">
        <v>181</v>
      </c>
      <c r="E63" s="190"/>
      <c r="F63" s="186">
        <f t="shared" si="40"/>
        <v>3</v>
      </c>
      <c r="G63" s="187">
        <f t="shared" si="41"/>
        <v>4</v>
      </c>
      <c r="H63" s="183"/>
      <c r="I63" s="177"/>
      <c r="J63" s="173"/>
      <c r="K63" s="192"/>
      <c r="L63" s="193"/>
      <c r="M63" s="188"/>
      <c r="N63" s="191"/>
      <c r="O63" s="188"/>
      <c r="P63" s="192"/>
      <c r="Q63" s="193"/>
      <c r="R63" s="188"/>
      <c r="S63" s="191"/>
      <c r="T63" s="188"/>
      <c r="U63" s="192"/>
      <c r="V63" s="193"/>
      <c r="W63" s="188"/>
      <c r="X63" s="191"/>
      <c r="Y63" s="136"/>
      <c r="Z63" s="192"/>
      <c r="AA63" s="193"/>
      <c r="AB63" s="188"/>
      <c r="AC63" s="191"/>
      <c r="AD63" s="188"/>
      <c r="AE63" s="192"/>
      <c r="AF63" s="193"/>
      <c r="AG63" s="328"/>
      <c r="AH63" s="191"/>
      <c r="AI63" s="188"/>
      <c r="AJ63" s="192"/>
      <c r="AK63" s="193"/>
      <c r="AL63" s="328">
        <v>2</v>
      </c>
      <c r="AM63" s="191">
        <v>0</v>
      </c>
      <c r="AN63" s="188">
        <v>1</v>
      </c>
      <c r="AO63" s="192" t="s">
        <v>155</v>
      </c>
      <c r="AP63" s="193">
        <v>4</v>
      </c>
      <c r="AQ63" s="164" t="s">
        <v>138</v>
      </c>
      <c r="AR63" s="500" t="s">
        <v>260</v>
      </c>
      <c r="AS63" s="198"/>
      <c r="AT63" s="199"/>
    </row>
    <row r="64" spans="1:46" s="5" customFormat="1" ht="15" x14ac:dyDescent="0.2">
      <c r="A64" s="178"/>
      <c r="B64" s="625" t="s">
        <v>328</v>
      </c>
      <c r="C64" s="626"/>
      <c r="D64" s="147"/>
      <c r="E64" s="147"/>
      <c r="F64" s="153">
        <f t="shared" ref="F64:F71" si="43">SUM(W64,X64,Y64,AB64,AC64,AD64,AG64,AH64,AI64,AL64,AM64,AN64)</f>
        <v>8</v>
      </c>
      <c r="G64" s="148">
        <f t="shared" ref="G64:G71" si="44">SUM(AA64,AF64,AK64,AP64)</f>
        <v>11</v>
      </c>
      <c r="H64" s="155"/>
      <c r="I64" s="149"/>
      <c r="J64" s="150"/>
      <c r="K64" s="554"/>
      <c r="L64" s="555"/>
      <c r="M64" s="556"/>
      <c r="N64" s="342"/>
      <c r="O64" s="556"/>
      <c r="P64" s="554"/>
      <c r="Q64" s="555"/>
      <c r="R64" s="556"/>
      <c r="S64" s="342"/>
      <c r="T64" s="556"/>
      <c r="U64" s="554"/>
      <c r="V64" s="555"/>
      <c r="W64" s="341">
        <f t="shared" ref="W64:AP64" si="45">SUM(W65:W67)</f>
        <v>0</v>
      </c>
      <c r="X64" s="342">
        <f t="shared" si="45"/>
        <v>0</v>
      </c>
      <c r="Y64" s="342">
        <f t="shared" si="45"/>
        <v>0</v>
      </c>
      <c r="Z64" s="342">
        <f t="shared" si="45"/>
        <v>0</v>
      </c>
      <c r="AA64" s="343">
        <f t="shared" si="45"/>
        <v>0</v>
      </c>
      <c r="AB64" s="341">
        <f t="shared" si="45"/>
        <v>1</v>
      </c>
      <c r="AC64" s="342">
        <f t="shared" si="45"/>
        <v>0</v>
      </c>
      <c r="AD64" s="342">
        <f t="shared" si="45"/>
        <v>2</v>
      </c>
      <c r="AE64" s="342">
        <f t="shared" si="45"/>
        <v>0</v>
      </c>
      <c r="AF64" s="343">
        <f t="shared" si="45"/>
        <v>4</v>
      </c>
      <c r="AG64" s="341">
        <f t="shared" si="45"/>
        <v>1</v>
      </c>
      <c r="AH64" s="342">
        <f t="shared" si="45"/>
        <v>0</v>
      </c>
      <c r="AI64" s="342">
        <f t="shared" si="45"/>
        <v>1</v>
      </c>
      <c r="AJ64" s="342">
        <f t="shared" si="45"/>
        <v>0</v>
      </c>
      <c r="AK64" s="343">
        <f t="shared" si="45"/>
        <v>3</v>
      </c>
      <c r="AL64" s="341">
        <f t="shared" si="45"/>
        <v>1</v>
      </c>
      <c r="AM64" s="342">
        <f t="shared" si="45"/>
        <v>0</v>
      </c>
      <c r="AN64" s="342">
        <f t="shared" si="45"/>
        <v>2</v>
      </c>
      <c r="AO64" s="342">
        <f t="shared" si="45"/>
        <v>0</v>
      </c>
      <c r="AP64" s="343">
        <f t="shared" si="45"/>
        <v>4</v>
      </c>
      <c r="AQ64" s="164"/>
      <c r="AR64" s="504"/>
      <c r="AS64" s="198"/>
      <c r="AT64" s="258"/>
    </row>
    <row r="65" spans="1:46" x14ac:dyDescent="0.2">
      <c r="A65" s="181" t="s">
        <v>140</v>
      </c>
      <c r="B65" s="157" t="s">
        <v>262</v>
      </c>
      <c r="C65" s="81" t="s">
        <v>300</v>
      </c>
      <c r="D65" s="190" t="s">
        <v>180</v>
      </c>
      <c r="E65" s="190"/>
      <c r="F65" s="186">
        <f t="shared" si="43"/>
        <v>3</v>
      </c>
      <c r="G65" s="187">
        <f t="shared" si="44"/>
        <v>4</v>
      </c>
      <c r="H65" s="183"/>
      <c r="I65" s="177"/>
      <c r="J65" s="173"/>
      <c r="K65" s="192"/>
      <c r="L65" s="193"/>
      <c r="M65" s="188"/>
      <c r="N65" s="191"/>
      <c r="O65" s="188"/>
      <c r="P65" s="192"/>
      <c r="Q65" s="193"/>
      <c r="R65" s="188"/>
      <c r="S65" s="191"/>
      <c r="T65" s="188"/>
      <c r="U65" s="192"/>
      <c r="V65" s="193"/>
      <c r="W65" s="188"/>
      <c r="X65" s="191"/>
      <c r="Y65" s="136"/>
      <c r="Z65" s="192"/>
      <c r="AA65" s="193"/>
      <c r="AB65" s="188">
        <v>1</v>
      </c>
      <c r="AC65" s="191">
        <v>0</v>
      </c>
      <c r="AD65" s="188">
        <v>2</v>
      </c>
      <c r="AE65" s="192" t="s">
        <v>154</v>
      </c>
      <c r="AF65" s="193">
        <v>4</v>
      </c>
      <c r="AG65" s="328"/>
      <c r="AH65" s="191"/>
      <c r="AI65" s="188"/>
      <c r="AJ65" s="192"/>
      <c r="AK65" s="193"/>
      <c r="AL65" s="328"/>
      <c r="AM65" s="191"/>
      <c r="AN65" s="188"/>
      <c r="AO65" s="192"/>
      <c r="AP65" s="193"/>
      <c r="AQ65" s="164" t="s">
        <v>36</v>
      </c>
      <c r="AR65" s="151" t="s">
        <v>213</v>
      </c>
      <c r="AS65" s="196"/>
      <c r="AT65" s="197"/>
    </row>
    <row r="66" spans="1:46" x14ac:dyDescent="0.2">
      <c r="A66" s="181" t="s">
        <v>141</v>
      </c>
      <c r="B66" s="157" t="s">
        <v>263</v>
      </c>
      <c r="C66" s="81" t="s">
        <v>301</v>
      </c>
      <c r="D66" s="190" t="s">
        <v>180</v>
      </c>
      <c r="E66" s="190"/>
      <c r="F66" s="186">
        <f t="shared" si="43"/>
        <v>2</v>
      </c>
      <c r="G66" s="187">
        <f t="shared" si="44"/>
        <v>3</v>
      </c>
      <c r="H66" s="183"/>
      <c r="I66" s="177"/>
      <c r="J66" s="173"/>
      <c r="K66" s="192"/>
      <c r="L66" s="193"/>
      <c r="M66" s="188"/>
      <c r="N66" s="191"/>
      <c r="O66" s="188"/>
      <c r="P66" s="192"/>
      <c r="Q66" s="193"/>
      <c r="R66" s="188"/>
      <c r="S66" s="191"/>
      <c r="T66" s="188"/>
      <c r="U66" s="192"/>
      <c r="V66" s="193"/>
      <c r="W66" s="188"/>
      <c r="X66" s="191"/>
      <c r="Y66" s="136"/>
      <c r="Z66" s="192"/>
      <c r="AA66" s="193"/>
      <c r="AB66" s="188"/>
      <c r="AC66" s="191"/>
      <c r="AD66" s="188"/>
      <c r="AE66" s="192"/>
      <c r="AF66" s="193"/>
      <c r="AG66" s="328">
        <v>1</v>
      </c>
      <c r="AH66" s="191">
        <v>0</v>
      </c>
      <c r="AI66" s="188">
        <v>1</v>
      </c>
      <c r="AJ66" s="192" t="s">
        <v>154</v>
      </c>
      <c r="AK66" s="193">
        <v>3</v>
      </c>
      <c r="AL66" s="328"/>
      <c r="AM66" s="191"/>
      <c r="AN66" s="188"/>
      <c r="AO66" s="192"/>
      <c r="AP66" s="193"/>
      <c r="AQ66" s="164" t="s">
        <v>140</v>
      </c>
      <c r="AR66" s="500" t="s">
        <v>262</v>
      </c>
      <c r="AS66" s="196"/>
      <c r="AT66" s="259"/>
    </row>
    <row r="67" spans="1:46" x14ac:dyDescent="0.2">
      <c r="A67" s="181" t="s">
        <v>142</v>
      </c>
      <c r="B67" s="157" t="s">
        <v>264</v>
      </c>
      <c r="C67" s="81" t="s">
        <v>302</v>
      </c>
      <c r="D67" s="190" t="s">
        <v>180</v>
      </c>
      <c r="E67" s="190"/>
      <c r="F67" s="186">
        <f t="shared" si="43"/>
        <v>3</v>
      </c>
      <c r="G67" s="187">
        <f t="shared" si="44"/>
        <v>4</v>
      </c>
      <c r="H67" s="183"/>
      <c r="I67" s="177"/>
      <c r="J67" s="173"/>
      <c r="K67" s="192"/>
      <c r="L67" s="193"/>
      <c r="M67" s="188"/>
      <c r="N67" s="191"/>
      <c r="O67" s="188"/>
      <c r="P67" s="192"/>
      <c r="Q67" s="193"/>
      <c r="R67" s="188"/>
      <c r="S67" s="191"/>
      <c r="T67" s="188"/>
      <c r="U67" s="192"/>
      <c r="V67" s="193"/>
      <c r="W67" s="188"/>
      <c r="X67" s="191"/>
      <c r="Y67" s="136"/>
      <c r="Z67" s="192"/>
      <c r="AA67" s="193"/>
      <c r="AB67" s="188"/>
      <c r="AC67" s="191"/>
      <c r="AD67" s="188"/>
      <c r="AE67" s="192"/>
      <c r="AF67" s="193"/>
      <c r="AG67" s="328"/>
      <c r="AH67" s="191"/>
      <c r="AI67" s="188"/>
      <c r="AJ67" s="192"/>
      <c r="AK67" s="193"/>
      <c r="AL67" s="328">
        <v>1</v>
      </c>
      <c r="AM67" s="191">
        <v>0</v>
      </c>
      <c r="AN67" s="188">
        <v>2</v>
      </c>
      <c r="AO67" s="192" t="s">
        <v>155</v>
      </c>
      <c r="AP67" s="193">
        <v>4</v>
      </c>
      <c r="AQ67" s="164" t="s">
        <v>140</v>
      </c>
      <c r="AR67" s="500" t="s">
        <v>262</v>
      </c>
      <c r="AS67" s="196"/>
      <c r="AT67" s="197"/>
    </row>
    <row r="68" spans="1:46" ht="15" x14ac:dyDescent="0.2">
      <c r="A68" s="181"/>
      <c r="B68" s="625" t="s">
        <v>329</v>
      </c>
      <c r="C68" s="626"/>
      <c r="D68" s="147"/>
      <c r="E68" s="147"/>
      <c r="F68" s="153">
        <f t="shared" si="43"/>
        <v>8</v>
      </c>
      <c r="G68" s="148">
        <f t="shared" si="44"/>
        <v>11</v>
      </c>
      <c r="H68" s="155"/>
      <c r="I68" s="149"/>
      <c r="J68" s="150"/>
      <c r="K68" s="554"/>
      <c r="L68" s="555"/>
      <c r="M68" s="556"/>
      <c r="N68" s="342"/>
      <c r="O68" s="556"/>
      <c r="P68" s="554"/>
      <c r="Q68" s="555"/>
      <c r="R68" s="556"/>
      <c r="S68" s="342"/>
      <c r="T68" s="556"/>
      <c r="U68" s="554"/>
      <c r="V68" s="555"/>
      <c r="W68" s="341">
        <f t="shared" ref="W68:AP68" si="46">SUM(W69:W71)</f>
        <v>0</v>
      </c>
      <c r="X68" s="342">
        <f t="shared" si="46"/>
        <v>0</v>
      </c>
      <c r="Y68" s="342">
        <f t="shared" si="46"/>
        <v>0</v>
      </c>
      <c r="Z68" s="342">
        <f t="shared" si="46"/>
        <v>0</v>
      </c>
      <c r="AA68" s="343">
        <f t="shared" si="46"/>
        <v>0</v>
      </c>
      <c r="AB68" s="341">
        <f t="shared" si="46"/>
        <v>1</v>
      </c>
      <c r="AC68" s="342">
        <f t="shared" si="46"/>
        <v>0</v>
      </c>
      <c r="AD68" s="342">
        <f t="shared" si="46"/>
        <v>2</v>
      </c>
      <c r="AE68" s="342">
        <f t="shared" si="46"/>
        <v>0</v>
      </c>
      <c r="AF68" s="343">
        <f t="shared" si="46"/>
        <v>4</v>
      </c>
      <c r="AG68" s="341">
        <f t="shared" si="46"/>
        <v>1</v>
      </c>
      <c r="AH68" s="342">
        <f t="shared" si="46"/>
        <v>0</v>
      </c>
      <c r="AI68" s="342">
        <f t="shared" si="46"/>
        <v>1</v>
      </c>
      <c r="AJ68" s="342">
        <f t="shared" si="46"/>
        <v>0</v>
      </c>
      <c r="AK68" s="343">
        <f t="shared" si="46"/>
        <v>3</v>
      </c>
      <c r="AL68" s="341">
        <f t="shared" si="46"/>
        <v>2</v>
      </c>
      <c r="AM68" s="342">
        <f t="shared" si="46"/>
        <v>0</v>
      </c>
      <c r="AN68" s="342">
        <f t="shared" si="46"/>
        <v>1</v>
      </c>
      <c r="AO68" s="342">
        <f t="shared" si="46"/>
        <v>0</v>
      </c>
      <c r="AP68" s="343">
        <f t="shared" si="46"/>
        <v>4</v>
      </c>
      <c r="AQ68" s="164"/>
      <c r="AR68" s="503"/>
      <c r="AS68" s="196"/>
      <c r="AT68" s="197"/>
    </row>
    <row r="69" spans="1:46" x14ac:dyDescent="0.2">
      <c r="A69" s="181" t="s">
        <v>143</v>
      </c>
      <c r="B69" s="157" t="s">
        <v>265</v>
      </c>
      <c r="C69" s="81" t="s">
        <v>330</v>
      </c>
      <c r="D69" s="190" t="s">
        <v>193</v>
      </c>
      <c r="E69" s="190"/>
      <c r="F69" s="186">
        <f t="shared" si="43"/>
        <v>3</v>
      </c>
      <c r="G69" s="187">
        <f t="shared" si="44"/>
        <v>4</v>
      </c>
      <c r="H69" s="183"/>
      <c r="I69" s="177"/>
      <c r="J69" s="173"/>
      <c r="K69" s="192"/>
      <c r="L69" s="193"/>
      <c r="M69" s="188"/>
      <c r="N69" s="191"/>
      <c r="O69" s="188"/>
      <c r="P69" s="192"/>
      <c r="Q69" s="193"/>
      <c r="R69" s="188"/>
      <c r="S69" s="191"/>
      <c r="T69" s="188"/>
      <c r="U69" s="192"/>
      <c r="V69" s="193"/>
      <c r="W69" s="186"/>
      <c r="X69" s="201"/>
      <c r="Y69" s="334"/>
      <c r="Z69" s="201"/>
      <c r="AA69" s="335"/>
      <c r="AB69" s="186">
        <v>1</v>
      </c>
      <c r="AC69" s="201">
        <v>0</v>
      </c>
      <c r="AD69" s="334">
        <v>2</v>
      </c>
      <c r="AE69" s="201" t="s">
        <v>154</v>
      </c>
      <c r="AF69" s="335">
        <v>4</v>
      </c>
      <c r="AG69" s="326"/>
      <c r="AH69" s="201"/>
      <c r="AI69" s="334"/>
      <c r="AJ69" s="201"/>
      <c r="AK69" s="335"/>
      <c r="AL69" s="186"/>
      <c r="AM69" s="334"/>
      <c r="AN69" s="334"/>
      <c r="AO69" s="201"/>
      <c r="AP69" s="193"/>
      <c r="AQ69" s="164" t="s">
        <v>15</v>
      </c>
      <c r="AR69" s="152" t="s">
        <v>211</v>
      </c>
      <c r="AS69" s="196"/>
      <c r="AT69" s="197"/>
    </row>
    <row r="70" spans="1:46" x14ac:dyDescent="0.2">
      <c r="A70" s="181" t="s">
        <v>144</v>
      </c>
      <c r="B70" s="157" t="s">
        <v>266</v>
      </c>
      <c r="C70" s="81" t="s">
        <v>303</v>
      </c>
      <c r="D70" s="190" t="s">
        <v>193</v>
      </c>
      <c r="E70" s="190"/>
      <c r="F70" s="186">
        <f t="shared" si="43"/>
        <v>2</v>
      </c>
      <c r="G70" s="187">
        <f t="shared" si="44"/>
        <v>3</v>
      </c>
      <c r="H70" s="183"/>
      <c r="I70" s="177"/>
      <c r="J70" s="173"/>
      <c r="K70" s="192"/>
      <c r="L70" s="193"/>
      <c r="M70" s="188"/>
      <c r="N70" s="191"/>
      <c r="O70" s="188"/>
      <c r="P70" s="192"/>
      <c r="Q70" s="193"/>
      <c r="R70" s="188"/>
      <c r="S70" s="191"/>
      <c r="T70" s="188"/>
      <c r="U70" s="192"/>
      <c r="V70" s="193"/>
      <c r="W70" s="186"/>
      <c r="X70" s="201"/>
      <c r="Y70" s="334"/>
      <c r="Z70" s="201"/>
      <c r="AA70" s="335"/>
      <c r="AB70" s="186"/>
      <c r="AC70" s="201"/>
      <c r="AD70" s="334"/>
      <c r="AE70" s="201"/>
      <c r="AF70" s="335"/>
      <c r="AG70" s="326">
        <v>1</v>
      </c>
      <c r="AH70" s="201">
        <v>0</v>
      </c>
      <c r="AI70" s="334">
        <v>1</v>
      </c>
      <c r="AJ70" s="201" t="s">
        <v>154</v>
      </c>
      <c r="AK70" s="335">
        <v>3</v>
      </c>
      <c r="AL70" s="186"/>
      <c r="AM70" s="334"/>
      <c r="AN70" s="334"/>
      <c r="AO70" s="201"/>
      <c r="AP70" s="193"/>
      <c r="AQ70" s="164" t="s">
        <v>15</v>
      </c>
      <c r="AR70" s="152" t="s">
        <v>211</v>
      </c>
      <c r="AS70" s="196"/>
      <c r="AT70" s="197"/>
    </row>
    <row r="71" spans="1:46" ht="13.5" thickBot="1" x14ac:dyDescent="0.25">
      <c r="A71" s="242" t="s">
        <v>145</v>
      </c>
      <c r="B71" s="301" t="s">
        <v>267</v>
      </c>
      <c r="C71" s="286" t="s">
        <v>63</v>
      </c>
      <c r="D71" s="210" t="s">
        <v>193</v>
      </c>
      <c r="E71" s="210"/>
      <c r="F71" s="244">
        <f t="shared" si="43"/>
        <v>3</v>
      </c>
      <c r="G71" s="255">
        <f t="shared" si="44"/>
        <v>4</v>
      </c>
      <c r="H71" s="260"/>
      <c r="I71" s="209"/>
      <c r="J71" s="208"/>
      <c r="K71" s="359"/>
      <c r="L71" s="279"/>
      <c r="M71" s="358"/>
      <c r="N71" s="357"/>
      <c r="O71" s="358"/>
      <c r="P71" s="359"/>
      <c r="Q71" s="279"/>
      <c r="R71" s="358"/>
      <c r="S71" s="357"/>
      <c r="T71" s="358"/>
      <c r="U71" s="359"/>
      <c r="V71" s="279"/>
      <c r="W71" s="347"/>
      <c r="X71" s="348"/>
      <c r="Y71" s="349"/>
      <c r="Z71" s="348"/>
      <c r="AA71" s="350"/>
      <c r="AB71" s="347"/>
      <c r="AC71" s="348"/>
      <c r="AD71" s="349"/>
      <c r="AE71" s="348"/>
      <c r="AF71" s="350"/>
      <c r="AG71" s="327"/>
      <c r="AH71" s="348"/>
      <c r="AI71" s="349"/>
      <c r="AJ71" s="348"/>
      <c r="AK71" s="350"/>
      <c r="AL71" s="347">
        <v>2</v>
      </c>
      <c r="AM71" s="349">
        <v>0</v>
      </c>
      <c r="AN71" s="349">
        <v>1</v>
      </c>
      <c r="AO71" s="348" t="s">
        <v>155</v>
      </c>
      <c r="AP71" s="279">
        <v>4</v>
      </c>
      <c r="AQ71" s="275" t="s">
        <v>16</v>
      </c>
      <c r="AR71" s="510" t="s">
        <v>212</v>
      </c>
      <c r="AS71" s="323"/>
      <c r="AT71" s="276"/>
    </row>
    <row r="72" spans="1:46" x14ac:dyDescent="0.2">
      <c r="A72" s="619" t="s">
        <v>150</v>
      </c>
      <c r="B72" s="619"/>
      <c r="C72" s="619"/>
      <c r="D72" s="200"/>
      <c r="E72" s="200"/>
      <c r="F72" s="48"/>
      <c r="G72" s="169"/>
      <c r="H72" s="4"/>
      <c r="I72" s="4"/>
      <c r="J72" s="4"/>
      <c r="K72" s="48"/>
      <c r="L72" s="169"/>
      <c r="M72" s="48"/>
      <c r="N72" s="48"/>
      <c r="O72" s="48"/>
      <c r="P72" s="48"/>
      <c r="Q72" s="48"/>
      <c r="R72" s="512"/>
      <c r="S72" s="512"/>
      <c r="T72" s="512"/>
      <c r="U72" s="512"/>
      <c r="V72" s="515"/>
      <c r="W72" s="512"/>
      <c r="X72" s="512"/>
      <c r="Y72" s="512"/>
      <c r="Z72" s="512"/>
      <c r="AA72" s="512"/>
      <c r="AB72" s="512"/>
      <c r="AC72" s="512"/>
      <c r="AD72" s="512"/>
      <c r="AE72" s="512"/>
      <c r="AF72" s="512"/>
      <c r="AG72" s="512"/>
      <c r="AH72" s="512"/>
      <c r="AI72" s="512"/>
      <c r="AJ72" s="512"/>
      <c r="AK72" s="512"/>
      <c r="AL72" s="512"/>
      <c r="AM72" s="512"/>
      <c r="AN72" s="512"/>
      <c r="AO72" s="512"/>
      <c r="AP72" s="512"/>
      <c r="AQ72" s="236"/>
      <c r="AR72" s="71"/>
      <c r="AS72" s="55"/>
      <c r="AT72" s="216"/>
    </row>
    <row r="73" spans="1:46" s="175" customFormat="1" ht="14.25" x14ac:dyDescent="0.2">
      <c r="A73" s="620" t="s">
        <v>320</v>
      </c>
      <c r="B73" s="620"/>
      <c r="C73" s="620"/>
      <c r="D73" s="620"/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512"/>
      <c r="S73" s="512"/>
      <c r="T73" s="512"/>
      <c r="U73" s="512"/>
      <c r="V73" s="515"/>
      <c r="W73" s="512"/>
      <c r="X73" s="512"/>
      <c r="Y73" s="512"/>
      <c r="Z73" s="512"/>
      <c r="AA73" s="512"/>
      <c r="AB73" s="512"/>
      <c r="AC73" s="512"/>
      <c r="AD73" s="512"/>
      <c r="AE73" s="512"/>
      <c r="AF73" s="512"/>
      <c r="AG73" s="512"/>
      <c r="AH73" s="512"/>
      <c r="AI73" s="512"/>
      <c r="AJ73" s="512"/>
      <c r="AK73" s="512"/>
      <c r="AL73" s="512"/>
      <c r="AM73" s="512"/>
      <c r="AN73" s="512"/>
      <c r="AO73" s="512"/>
      <c r="AP73" s="512"/>
      <c r="AQ73" s="195"/>
      <c r="AR73" s="71"/>
      <c r="AS73" s="55"/>
      <c r="AT73" s="14"/>
    </row>
    <row r="74" spans="1:46" ht="14.25" x14ac:dyDescent="0.2">
      <c r="A74" s="619" t="s">
        <v>331</v>
      </c>
      <c r="B74" s="619"/>
      <c r="C74" s="619"/>
      <c r="D74" s="9"/>
      <c r="E74" s="9"/>
      <c r="F74" s="9"/>
      <c r="G74" s="9"/>
      <c r="R74" s="512"/>
      <c r="S74" s="512"/>
      <c r="T74" s="512"/>
      <c r="U74" s="512"/>
      <c r="V74" s="515"/>
      <c r="W74" s="512"/>
      <c r="X74" s="512"/>
      <c r="Y74" s="512"/>
      <c r="Z74" s="512"/>
      <c r="AA74" s="512"/>
      <c r="AB74" s="512"/>
      <c r="AC74" s="512"/>
      <c r="AD74" s="512"/>
      <c r="AE74" s="512"/>
      <c r="AF74" s="512"/>
      <c r="AG74" s="512"/>
      <c r="AH74" s="512"/>
      <c r="AI74" s="512"/>
      <c r="AJ74" s="512"/>
      <c r="AK74" s="512"/>
      <c r="AL74" s="512"/>
      <c r="AM74" s="512"/>
      <c r="AN74" s="512"/>
      <c r="AO74" s="512"/>
      <c r="AP74" s="512"/>
      <c r="AQ74" s="2"/>
      <c r="AR74" s="71"/>
      <c r="AS74" s="55"/>
      <c r="AT74" s="14"/>
    </row>
    <row r="75" spans="1:46" ht="14.25" x14ac:dyDescent="0.2">
      <c r="A75" s="156" t="s">
        <v>341</v>
      </c>
      <c r="B75" s="9"/>
      <c r="C75" s="9"/>
      <c r="D75" s="9"/>
      <c r="E75" s="9"/>
      <c r="F75" s="9"/>
      <c r="G75" s="9"/>
    </row>
  </sheetData>
  <mergeCells count="45">
    <mergeCell ref="B11:C11"/>
    <mergeCell ref="A7:AT7"/>
    <mergeCell ref="A3:AT3"/>
    <mergeCell ref="B4:C4"/>
    <mergeCell ref="AT8:AT9"/>
    <mergeCell ref="AQ8:AQ9"/>
    <mergeCell ref="B8:B9"/>
    <mergeCell ref="C8:C9"/>
    <mergeCell ref="AR8:AR9"/>
    <mergeCell ref="AS8:AS9"/>
    <mergeCell ref="D8:D9"/>
    <mergeCell ref="E8:E9"/>
    <mergeCell ref="F8:F9"/>
    <mergeCell ref="G8:G9"/>
    <mergeCell ref="H8:AP8"/>
    <mergeCell ref="F10:G10"/>
    <mergeCell ref="B12:C12"/>
    <mergeCell ref="B21:C21"/>
    <mergeCell ref="A33:AT33"/>
    <mergeCell ref="AQ34:AQ35"/>
    <mergeCell ref="AT34:AT35"/>
    <mergeCell ref="AR34:AR35"/>
    <mergeCell ref="AS34:AS35"/>
    <mergeCell ref="B34:B35"/>
    <mergeCell ref="C34:C35"/>
    <mergeCell ref="A28:C28"/>
    <mergeCell ref="D34:D35"/>
    <mergeCell ref="E34:E35"/>
    <mergeCell ref="F34:F35"/>
    <mergeCell ref="G34:G35"/>
    <mergeCell ref="H34:AP34"/>
    <mergeCell ref="A72:C72"/>
    <mergeCell ref="A29:Q29"/>
    <mergeCell ref="A30:C30"/>
    <mergeCell ref="A74:C74"/>
    <mergeCell ref="F36:G36"/>
    <mergeCell ref="A73:Q73"/>
    <mergeCell ref="B37:C37"/>
    <mergeCell ref="B46:C46"/>
    <mergeCell ref="B43:C43"/>
    <mergeCell ref="B68:C68"/>
    <mergeCell ref="B64:C64"/>
    <mergeCell ref="B60:C60"/>
    <mergeCell ref="B56:C56"/>
    <mergeCell ref="B49:C49"/>
  </mergeCells>
  <phoneticPr fontId="22" type="noConversion"/>
  <printOptions horizontalCentered="1"/>
  <pageMargins left="0.15748031496062992" right="0.15748031496062992" top="1.0629921259842521" bottom="0.39370078740157483" header="0.78740157480314965" footer="0.31496062992125984"/>
  <pageSetup paperSize="8" scale="78" fitToHeight="0" orientation="landscape" useFirstPageNumber="1" horizontalDpi="300" verticalDpi="300" r:id="rId1"/>
  <headerFooter alignWithMargins="0">
    <oddHeader xml:space="preserve">&amp;L&amp;"Arial,Félkövér"&amp;12Obuda University
John von Neumann Faculty of Informatics&amp;C&amp;14BSc in Computer Science Engineering
Regular training curriculum
&amp;RIn effect from academic year 2018/2019
</oddHeader>
    <oddFooter>&amp;C&amp;11Curriculum - Regular training&amp;8
&amp;R&amp;P / &amp;N</oddFooter>
  </headerFooter>
  <rowBreaks count="1" manualBreakCount="1">
    <brk id="30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BSc</vt:lpstr>
      <vt:lpstr>Appendix 1</vt:lpstr>
      <vt:lpstr>BSc!_Toc466297843</vt:lpstr>
      <vt:lpstr>'Appendix 1'!Nyomtatási_terület</vt:lpstr>
      <vt:lpstr>BSc!Nyomtatási_terület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nik_ami</cp:lastModifiedBy>
  <cp:lastPrinted>2018-10-31T10:11:57Z</cp:lastPrinted>
  <dcterms:created xsi:type="dcterms:W3CDTF">2001-09-27T10:36:13Z</dcterms:created>
  <dcterms:modified xsi:type="dcterms:W3CDTF">2018-10-31T10:55:56Z</dcterms:modified>
</cp:coreProperties>
</file>