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csa_Dóri\Desktop\"/>
    </mc:Choice>
  </mc:AlternateContent>
  <bookViews>
    <workbookView xWindow="25080" yWindow="-120" windowWidth="29040" windowHeight="15840"/>
  </bookViews>
  <sheets>
    <sheet name="BProf tanterv nappali" sheetId="14" r:id="rId1"/>
  </sheets>
  <definedNames>
    <definedName name="_xlnm._FilterDatabase" localSheetId="0" hidden="1">'BProf tanterv nappali'!$A$6:$AR$61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56" i="14" l="1"/>
  <c r="G93" i="14" l="1"/>
  <c r="H93" i="14"/>
  <c r="I93" i="14"/>
  <c r="J93" i="14"/>
  <c r="G94" i="14"/>
  <c r="H94" i="14"/>
  <c r="I94" i="14"/>
  <c r="J94" i="14"/>
  <c r="G95" i="14"/>
  <c r="H95" i="14"/>
  <c r="I95" i="14"/>
  <c r="J95" i="14"/>
  <c r="G96" i="14"/>
  <c r="H96" i="14"/>
  <c r="I96" i="14"/>
  <c r="J96" i="14"/>
  <c r="K88" i="14" l="1"/>
  <c r="L88" i="14"/>
  <c r="M88" i="14"/>
  <c r="O88" i="14"/>
  <c r="P88" i="14"/>
  <c r="Q88" i="14"/>
  <c r="R88" i="14"/>
  <c r="T88" i="14"/>
  <c r="U88" i="14"/>
  <c r="V88" i="14"/>
  <c r="W88" i="14"/>
  <c r="Y88" i="14"/>
  <c r="Z88" i="14"/>
  <c r="AA88" i="14"/>
  <c r="AB88" i="14"/>
  <c r="AD88" i="14"/>
  <c r="AE88" i="14"/>
  <c r="AF88" i="14"/>
  <c r="AG88" i="14"/>
  <c r="AI88" i="14"/>
  <c r="AJ88" i="14"/>
  <c r="AK88" i="14"/>
  <c r="AL88" i="14"/>
  <c r="AN88" i="14"/>
  <c r="F91" i="14"/>
  <c r="G91" i="14"/>
  <c r="H91" i="14"/>
  <c r="I91" i="14"/>
  <c r="J91" i="14"/>
  <c r="F92" i="14"/>
  <c r="G92" i="14"/>
  <c r="H92" i="14"/>
  <c r="I92" i="14"/>
  <c r="J92" i="14"/>
  <c r="AP66" i="14" l="1"/>
  <c r="AP65" i="14"/>
  <c r="AO65" i="14"/>
  <c r="AP53" i="14"/>
  <c r="AO53" i="14"/>
  <c r="AO45" i="14"/>
  <c r="AP45" i="14"/>
  <c r="AP44" i="14"/>
  <c r="AO44" i="14"/>
  <c r="F27" i="14"/>
  <c r="G27" i="14"/>
  <c r="H27" i="14"/>
  <c r="I27" i="14"/>
  <c r="J27" i="14"/>
  <c r="AP27" i="14"/>
  <c r="AO27" i="14"/>
  <c r="AO26" i="14" l="1"/>
  <c r="AP26" i="14"/>
  <c r="F44" i="14" l="1"/>
  <c r="G44" i="14"/>
  <c r="H44" i="14"/>
  <c r="I44" i="14"/>
  <c r="J44" i="14"/>
  <c r="F45" i="14"/>
  <c r="G45" i="14"/>
  <c r="H45" i="14"/>
  <c r="I45" i="14"/>
  <c r="J45" i="14"/>
  <c r="J43" i="14"/>
  <c r="I43" i="14"/>
  <c r="H43" i="14"/>
  <c r="G43" i="14"/>
  <c r="F43" i="14" l="1"/>
  <c r="J79" i="14" l="1"/>
  <c r="I79" i="14"/>
  <c r="H79" i="14"/>
  <c r="G79" i="14"/>
  <c r="F79" i="14"/>
  <c r="AM106" i="14"/>
  <c r="AC106" i="14"/>
  <c r="X106" i="14"/>
  <c r="S106" i="14"/>
  <c r="N106" i="14"/>
  <c r="AM105" i="14"/>
  <c r="AC105" i="14"/>
  <c r="X105" i="14"/>
  <c r="S105" i="14"/>
  <c r="N105" i="14"/>
  <c r="J80" i="14"/>
  <c r="I80" i="14"/>
  <c r="H80" i="14"/>
  <c r="G80" i="14"/>
  <c r="F80" i="14"/>
  <c r="AO69" i="14" l="1"/>
  <c r="AP67" i="14"/>
  <c r="AO67" i="14"/>
  <c r="AO66" i="14"/>
  <c r="AP35" i="14"/>
  <c r="AO35" i="14"/>
  <c r="AP32" i="14"/>
  <c r="AO32" i="14"/>
  <c r="AP30" i="14"/>
  <c r="AO30" i="14"/>
  <c r="AO58" i="14" l="1"/>
  <c r="AP58" i="14"/>
  <c r="AP59" i="14"/>
  <c r="AO59" i="14"/>
  <c r="AP60" i="14"/>
  <c r="AO60" i="14"/>
  <c r="AP55" i="14"/>
  <c r="AO55" i="14"/>
  <c r="AO48" i="14"/>
  <c r="AO29" i="14"/>
  <c r="F69" i="14" l="1"/>
  <c r="G69" i="14"/>
  <c r="H69" i="14"/>
  <c r="I69" i="14"/>
  <c r="J69" i="14"/>
  <c r="AI77" i="14" l="1"/>
  <c r="AI53" i="14"/>
  <c r="F37" i="14"/>
  <c r="G37" i="14"/>
  <c r="H37" i="14"/>
  <c r="I37" i="14"/>
  <c r="J37" i="14"/>
  <c r="F56" i="14"/>
  <c r="G56" i="14"/>
  <c r="H56" i="14"/>
  <c r="I56" i="14"/>
  <c r="J56" i="14"/>
  <c r="J71" i="14"/>
  <c r="I71" i="14"/>
  <c r="H71" i="14"/>
  <c r="G71" i="14"/>
  <c r="F71" i="14"/>
  <c r="H30" i="14"/>
  <c r="I30" i="14"/>
  <c r="AN65" i="14" l="1"/>
  <c r="AL65" i="14"/>
  <c r="AK65" i="14"/>
  <c r="AJ65" i="14"/>
  <c r="AI65" i="14"/>
  <c r="AG65" i="14"/>
  <c r="AF65" i="14"/>
  <c r="AE65" i="14"/>
  <c r="AD65" i="14"/>
  <c r="AB65" i="14"/>
  <c r="AA65" i="14"/>
  <c r="Z65" i="14"/>
  <c r="Y65" i="14"/>
  <c r="W65" i="14"/>
  <c r="V65" i="14"/>
  <c r="U65" i="14"/>
  <c r="T65" i="14"/>
  <c r="Q65" i="14"/>
  <c r="R65" i="14"/>
  <c r="P65" i="14"/>
  <c r="O65" i="14"/>
  <c r="M65" i="14"/>
  <c r="L65" i="14"/>
  <c r="K65" i="14"/>
  <c r="AN13" i="14"/>
  <c r="AL13" i="14"/>
  <c r="AK13" i="14"/>
  <c r="AJ13" i="14"/>
  <c r="AI13" i="14"/>
  <c r="AG13" i="14"/>
  <c r="AF13" i="14"/>
  <c r="AE13" i="14"/>
  <c r="AD13" i="14"/>
  <c r="AB13" i="14"/>
  <c r="AA13" i="14"/>
  <c r="Z13" i="14"/>
  <c r="Y13" i="14"/>
  <c r="W13" i="14"/>
  <c r="V13" i="14"/>
  <c r="U13" i="14"/>
  <c r="T13" i="14"/>
  <c r="R13" i="14"/>
  <c r="Q13" i="14"/>
  <c r="P13" i="14"/>
  <c r="O13" i="14"/>
  <c r="M13" i="14"/>
  <c r="L13" i="14"/>
  <c r="K13" i="14"/>
  <c r="K22" i="14"/>
  <c r="L22" i="14"/>
  <c r="M22" i="14"/>
  <c r="O22" i="14"/>
  <c r="P22" i="14"/>
  <c r="Q22" i="14"/>
  <c r="R22" i="14"/>
  <c r="T22" i="14"/>
  <c r="U22" i="14"/>
  <c r="V22" i="14"/>
  <c r="W22" i="14"/>
  <c r="Y22" i="14"/>
  <c r="Z22" i="14"/>
  <c r="AA22" i="14"/>
  <c r="AB22" i="14"/>
  <c r="AD22" i="14"/>
  <c r="AE22" i="14"/>
  <c r="AF22" i="14"/>
  <c r="AG22" i="14"/>
  <c r="AI22" i="14"/>
  <c r="AJ22" i="14"/>
  <c r="AK22" i="14"/>
  <c r="AL22" i="14"/>
  <c r="AN22" i="14"/>
  <c r="AN42" i="14"/>
  <c r="AL42" i="14"/>
  <c r="AK42" i="14"/>
  <c r="AJ42" i="14"/>
  <c r="AI42" i="14"/>
  <c r="AG42" i="14"/>
  <c r="AF42" i="14"/>
  <c r="AE42" i="14"/>
  <c r="AD42" i="14"/>
  <c r="AB42" i="14"/>
  <c r="AA42" i="14"/>
  <c r="Z42" i="14"/>
  <c r="Y42" i="14"/>
  <c r="W42" i="14"/>
  <c r="V42" i="14"/>
  <c r="U42" i="14"/>
  <c r="T42" i="14"/>
  <c r="R42" i="14"/>
  <c r="Q42" i="14"/>
  <c r="P42" i="14"/>
  <c r="O42" i="14"/>
  <c r="M42" i="14"/>
  <c r="L42" i="14"/>
  <c r="K42" i="14"/>
  <c r="AN53" i="14"/>
  <c r="AL53" i="14"/>
  <c r="AK53" i="14"/>
  <c r="AJ53" i="14"/>
  <c r="AH53" i="14"/>
  <c r="AG53" i="14"/>
  <c r="AF53" i="14"/>
  <c r="AE53" i="14"/>
  <c r="AD53" i="14"/>
  <c r="AB53" i="14"/>
  <c r="AA53" i="14"/>
  <c r="Z53" i="14"/>
  <c r="Y53" i="14"/>
  <c r="W53" i="14"/>
  <c r="V53" i="14"/>
  <c r="U53" i="14"/>
  <c r="T53" i="14"/>
  <c r="R53" i="14"/>
  <c r="Q53" i="14"/>
  <c r="P53" i="14"/>
  <c r="O53" i="14"/>
  <c r="M53" i="14"/>
  <c r="L53" i="14"/>
  <c r="K53" i="14"/>
  <c r="AN77" i="14"/>
  <c r="AL77" i="14"/>
  <c r="AK77" i="14"/>
  <c r="AJ77" i="14"/>
  <c r="AG77" i="14"/>
  <c r="AF77" i="14"/>
  <c r="AE77" i="14"/>
  <c r="AD77" i="14"/>
  <c r="AB77" i="14"/>
  <c r="AA77" i="14"/>
  <c r="Z77" i="14"/>
  <c r="Y77" i="14"/>
  <c r="W77" i="14"/>
  <c r="V77" i="14"/>
  <c r="U77" i="14"/>
  <c r="T77" i="14"/>
  <c r="R77" i="14"/>
  <c r="Q77" i="14"/>
  <c r="P77" i="14"/>
  <c r="O77" i="14"/>
  <c r="M77" i="14"/>
  <c r="L77" i="14"/>
  <c r="K77" i="14"/>
  <c r="AH106" i="14" l="1"/>
  <c r="AH105" i="14"/>
  <c r="I90" i="14"/>
  <c r="H90" i="14"/>
  <c r="G90" i="14"/>
  <c r="I89" i="14"/>
  <c r="H89" i="14"/>
  <c r="G89" i="14"/>
  <c r="G88" i="14" s="1"/>
  <c r="I81" i="14"/>
  <c r="H81" i="14"/>
  <c r="G81" i="14"/>
  <c r="I78" i="14"/>
  <c r="H78" i="14"/>
  <c r="G78" i="14"/>
  <c r="I70" i="14"/>
  <c r="H70" i="14"/>
  <c r="G70" i="14"/>
  <c r="I68" i="14"/>
  <c r="H68" i="14"/>
  <c r="G68" i="14"/>
  <c r="I67" i="14"/>
  <c r="H67" i="14"/>
  <c r="G67" i="14"/>
  <c r="I66" i="14"/>
  <c r="H66" i="14"/>
  <c r="G66" i="14"/>
  <c r="I60" i="14"/>
  <c r="H60" i="14"/>
  <c r="G60" i="14"/>
  <c r="I59" i="14"/>
  <c r="H59" i="14"/>
  <c r="G59" i="14"/>
  <c r="I58" i="14"/>
  <c r="H58" i="14"/>
  <c r="G58" i="14"/>
  <c r="I57" i="14"/>
  <c r="H57" i="14"/>
  <c r="G57" i="14"/>
  <c r="I55" i="14"/>
  <c r="H55" i="14"/>
  <c r="G55" i="14"/>
  <c r="I54" i="14"/>
  <c r="H54" i="14"/>
  <c r="G54" i="14"/>
  <c r="I48" i="14"/>
  <c r="H48" i="14"/>
  <c r="G48" i="14"/>
  <c r="I47" i="14"/>
  <c r="H47" i="14"/>
  <c r="G47" i="14"/>
  <c r="I46" i="14"/>
  <c r="H46" i="14"/>
  <c r="G46" i="14"/>
  <c r="I36" i="14"/>
  <c r="H36" i="14"/>
  <c r="G36" i="14"/>
  <c r="I35" i="14"/>
  <c r="H35" i="14"/>
  <c r="G35" i="14"/>
  <c r="I34" i="14"/>
  <c r="H34" i="14"/>
  <c r="G34" i="14"/>
  <c r="I33" i="14"/>
  <c r="H33" i="14"/>
  <c r="G33" i="14"/>
  <c r="I32" i="14"/>
  <c r="H32" i="14"/>
  <c r="G32" i="14"/>
  <c r="I31" i="14"/>
  <c r="H31" i="14"/>
  <c r="G31" i="14"/>
  <c r="G30" i="14"/>
  <c r="I29" i="14"/>
  <c r="H29" i="14"/>
  <c r="G29" i="14"/>
  <c r="I28" i="14"/>
  <c r="H28" i="14"/>
  <c r="G28" i="14"/>
  <c r="I26" i="14"/>
  <c r="H26" i="14"/>
  <c r="G26" i="14"/>
  <c r="I25" i="14"/>
  <c r="H25" i="14"/>
  <c r="G25" i="14"/>
  <c r="I24" i="14"/>
  <c r="H24" i="14"/>
  <c r="G24" i="14"/>
  <c r="I23" i="14"/>
  <c r="H23" i="14"/>
  <c r="G23" i="14"/>
  <c r="I17" i="14"/>
  <c r="H17" i="14"/>
  <c r="G17" i="14"/>
  <c r="I16" i="14"/>
  <c r="H16" i="14"/>
  <c r="G16" i="14"/>
  <c r="I15" i="14"/>
  <c r="H15" i="14"/>
  <c r="G15" i="14"/>
  <c r="I14" i="14"/>
  <c r="H14" i="14"/>
  <c r="G14" i="14"/>
  <c r="F89" i="14"/>
  <c r="F90" i="14"/>
  <c r="F81" i="14"/>
  <c r="F78" i="14"/>
  <c r="F70" i="14"/>
  <c r="F68" i="14"/>
  <c r="F67" i="14"/>
  <c r="F66" i="14"/>
  <c r="F60" i="14"/>
  <c r="F59" i="14"/>
  <c r="F58" i="14"/>
  <c r="F57" i="14"/>
  <c r="F55" i="14"/>
  <c r="F54" i="14"/>
  <c r="F48" i="14"/>
  <c r="F47" i="14"/>
  <c r="F46" i="14"/>
  <c r="F36" i="14"/>
  <c r="F35" i="14"/>
  <c r="F34" i="14"/>
  <c r="F33" i="14"/>
  <c r="F32" i="14"/>
  <c r="F31" i="14"/>
  <c r="F30" i="14"/>
  <c r="F29" i="14"/>
  <c r="F28" i="14"/>
  <c r="F26" i="14"/>
  <c r="F25" i="14"/>
  <c r="F24" i="14"/>
  <c r="F23" i="14"/>
  <c r="F11" i="14"/>
  <c r="F10" i="14"/>
  <c r="F9" i="14"/>
  <c r="F8" i="14"/>
  <c r="F17" i="14"/>
  <c r="F16" i="14"/>
  <c r="F15" i="14"/>
  <c r="F14" i="14"/>
  <c r="J90" i="14"/>
  <c r="J89" i="14"/>
  <c r="J81" i="14"/>
  <c r="J78" i="14"/>
  <c r="J70" i="14"/>
  <c r="J68" i="14"/>
  <c r="J67" i="14"/>
  <c r="J66" i="14"/>
  <c r="J60" i="14"/>
  <c r="J59" i="14"/>
  <c r="J58" i="14"/>
  <c r="J57" i="14"/>
  <c r="J55" i="14"/>
  <c r="J54" i="14"/>
  <c r="J48" i="14"/>
  <c r="J47" i="14"/>
  <c r="J46" i="14"/>
  <c r="J36" i="14"/>
  <c r="J35" i="14"/>
  <c r="J34" i="14"/>
  <c r="J33" i="14"/>
  <c r="J32" i="14"/>
  <c r="J31" i="14"/>
  <c r="J30" i="14"/>
  <c r="J29" i="14"/>
  <c r="J28" i="14"/>
  <c r="J26" i="14"/>
  <c r="J25" i="14"/>
  <c r="J24" i="14"/>
  <c r="J23" i="14"/>
  <c r="J17" i="14"/>
  <c r="J16" i="14"/>
  <c r="J15" i="14"/>
  <c r="J14" i="14"/>
  <c r="J11" i="14"/>
  <c r="J10" i="14"/>
  <c r="J9" i="14"/>
  <c r="J8" i="14"/>
  <c r="I8" i="14"/>
  <c r="I9" i="14"/>
  <c r="I10" i="14"/>
  <c r="I11" i="14"/>
  <c r="G8" i="14"/>
  <c r="G9" i="14"/>
  <c r="G10" i="14"/>
  <c r="G11" i="14"/>
  <c r="H9" i="14"/>
  <c r="H10" i="14"/>
  <c r="H11" i="14"/>
  <c r="H8" i="14"/>
  <c r="J88" i="14" l="1"/>
  <c r="I88" i="14"/>
  <c r="F88" i="14"/>
  <c r="H88" i="14"/>
  <c r="G22" i="14"/>
  <c r="F22" i="14"/>
  <c r="H22" i="14"/>
  <c r="I22" i="14"/>
  <c r="J22" i="14"/>
  <c r="H77" i="14"/>
  <c r="H65" i="14"/>
  <c r="I65" i="14"/>
  <c r="J65" i="14"/>
  <c r="F65" i="14"/>
  <c r="G65" i="14"/>
  <c r="F42" i="14" l="1"/>
  <c r="I42" i="14"/>
  <c r="J77" i="14"/>
  <c r="F77" i="14"/>
  <c r="G77" i="14"/>
  <c r="I77" i="14"/>
  <c r="H42" i="14"/>
  <c r="J42" i="14"/>
  <c r="G42" i="14"/>
  <c r="F53" i="14" l="1"/>
  <c r="G53" i="14"/>
  <c r="H53" i="14"/>
  <c r="I53" i="14"/>
  <c r="J53" i="14"/>
  <c r="G13" i="14" l="1"/>
  <c r="H13" i="14"/>
  <c r="I13" i="14"/>
  <c r="G7" i="14"/>
  <c r="G102" i="14" s="1"/>
  <c r="H7" i="14"/>
  <c r="I7" i="14"/>
  <c r="AO36" i="14"/>
  <c r="AO33" i="14"/>
  <c r="AO28" i="14"/>
  <c r="AP25" i="14"/>
  <c r="AO25" i="14"/>
  <c r="I102" i="14" l="1"/>
  <c r="H102" i="14"/>
  <c r="AO10" i="14"/>
  <c r="AP36" i="14" l="1"/>
  <c r="AP33" i="14"/>
  <c r="AP29" i="14"/>
  <c r="AP28" i="14"/>
  <c r="AP10" i="14"/>
  <c r="M7" i="14" l="1"/>
  <c r="M102" i="14" s="1"/>
  <c r="L7" i="14"/>
  <c r="L102" i="14" s="1"/>
  <c r="K7" i="14"/>
  <c r="K102" i="14" s="1"/>
  <c r="O7" i="14"/>
  <c r="O102" i="14" s="1"/>
  <c r="R7" i="14"/>
  <c r="R102" i="14" s="1"/>
  <c r="Q7" i="14"/>
  <c r="Q102" i="14" s="1"/>
  <c r="P7" i="14"/>
  <c r="P102" i="14" s="1"/>
  <c r="T7" i="14"/>
  <c r="T102" i="14" s="1"/>
  <c r="W7" i="14"/>
  <c r="W102" i="14" s="1"/>
  <c r="V7" i="14"/>
  <c r="V102" i="14" s="1"/>
  <c r="U7" i="14"/>
  <c r="U102" i="14" s="1"/>
  <c r="Y7" i="14"/>
  <c r="Y102" i="14" s="1"/>
  <c r="AB7" i="14"/>
  <c r="AB102" i="14" s="1"/>
  <c r="AA7" i="14"/>
  <c r="AA102" i="14" s="1"/>
  <c r="Z7" i="14"/>
  <c r="Z102" i="14" s="1"/>
  <c r="AD7" i="14"/>
  <c r="AD102" i="14" s="1"/>
  <c r="AG7" i="14"/>
  <c r="AG102" i="14" s="1"/>
  <c r="AF7" i="14"/>
  <c r="AF102" i="14" s="1"/>
  <c r="AE7" i="14"/>
  <c r="AE102" i="14" s="1"/>
  <c r="AI7" i="14"/>
  <c r="AI102" i="14" s="1"/>
  <c r="AN7" i="14"/>
  <c r="AN102" i="14" s="1"/>
  <c r="AL7" i="14"/>
  <c r="AL102" i="14" s="1"/>
  <c r="AK7" i="14"/>
  <c r="AK102" i="14" s="1"/>
  <c r="AJ7" i="14"/>
  <c r="AJ102" i="14" s="1"/>
  <c r="J13" i="14" l="1"/>
  <c r="F13" i="14"/>
  <c r="F7" i="14" l="1"/>
  <c r="F102" i="14" s="1"/>
  <c r="J7" i="14"/>
  <c r="J102" i="14" s="1"/>
  <c r="Z104" i="14" l="1"/>
  <c r="U104" i="14"/>
  <c r="P104" i="14"/>
  <c r="AE104" i="14"/>
  <c r="AJ104" i="14"/>
  <c r="K104" i="14"/>
  <c r="E107" i="14" l="1"/>
  <c r="D107" i="14"/>
</calcChain>
</file>

<file path=xl/sharedStrings.xml><?xml version="1.0" encoding="utf-8"?>
<sst xmlns="http://schemas.openxmlformats.org/spreadsheetml/2006/main" count="623" uniqueCount="210">
  <si>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</si>
  <si>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</si>
  <si>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</si>
  <si>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</si>
  <si>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</si>
  <si>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</si>
  <si>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</si>
  <si>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</si>
  <si>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</si>
  <si>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</si>
  <si>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</si>
  <si>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</si>
  <si>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</si>
  <si>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</si>
  <si>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</si>
  <si>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7.</t>
  </si>
  <si>
    <t>Kód</t>
  </si>
  <si>
    <r>
      <t>kredi</t>
    </r>
    <r>
      <rPr>
        <b/>
        <sz val="10"/>
        <rFont val="Arial CE"/>
        <charset val="238"/>
      </rPr>
      <t>t</t>
    </r>
  </si>
  <si>
    <t xml:space="preserve">      heti óraszámokkal (ea. tgy. l). ; követelményekkel (k.); kreditekkel (kr.)</t>
  </si>
  <si>
    <t>Természettudományos alapismeretek összesen:</t>
  </si>
  <si>
    <t>Gazdasági és Humán ismeretek összesen:</t>
  </si>
  <si>
    <t>Szakmai törzsanyag összesen:</t>
  </si>
  <si>
    <t>Előtanulmány</t>
  </si>
  <si>
    <t>9.</t>
  </si>
  <si>
    <t>11.</t>
  </si>
  <si>
    <t>13.</t>
  </si>
  <si>
    <t>14.</t>
  </si>
  <si>
    <t>18.</t>
  </si>
  <si>
    <t>19.</t>
  </si>
  <si>
    <t>22.</t>
  </si>
  <si>
    <t>23.</t>
  </si>
  <si>
    <t>24.</t>
  </si>
  <si>
    <t>27.</t>
  </si>
  <si>
    <t>28.</t>
  </si>
  <si>
    <t>29.</t>
  </si>
  <si>
    <t>31.</t>
  </si>
  <si>
    <t>34.</t>
  </si>
  <si>
    <t>20.</t>
  </si>
  <si>
    <t>é</t>
  </si>
  <si>
    <t>Tárgyfelelős</t>
  </si>
  <si>
    <t>Oktató(k)</t>
  </si>
  <si>
    <t>Menedzsment alapjai</t>
  </si>
  <si>
    <t>v</t>
  </si>
  <si>
    <t>Diszkrét matematika és lineáris algebra I.</t>
  </si>
  <si>
    <t>Diszkrét matematika és lineáris algebra II.</t>
  </si>
  <si>
    <t>Fizika</t>
  </si>
  <si>
    <t>Adatbázisok</t>
  </si>
  <si>
    <t>Számítógép hálózatok</t>
  </si>
  <si>
    <t>Informatikai rendszerek és szolgáltatások biztonsága</t>
  </si>
  <si>
    <t>iOS alapú fejlesztés</t>
  </si>
  <si>
    <t>Web fejlesztés</t>
  </si>
  <si>
    <t>Beágyazott és érzékelőalapú rendszerek</t>
  </si>
  <si>
    <t>Beágyazott eszközök programozása I.</t>
  </si>
  <si>
    <t>Bevezetés a informatikába</t>
  </si>
  <si>
    <t>Szoftvertervezés és -fejlesztés I.</t>
  </si>
  <si>
    <t>Szoftvertervezés és -fejlesztés II.</t>
  </si>
  <si>
    <t>kredit</t>
  </si>
  <si>
    <t>41.</t>
  </si>
  <si>
    <t>Dr. Vajda István</t>
  </si>
  <si>
    <t>Dr. Galántai Aurél</t>
  </si>
  <si>
    <t>Dr. Szőke Magdolna</t>
  </si>
  <si>
    <t>Dr. György Anna</t>
  </si>
  <si>
    <t>Dr. Molnár András</t>
  </si>
  <si>
    <t>Dr. Laufer Edit</t>
  </si>
  <si>
    <t>Dr. Csink László</t>
  </si>
  <si>
    <t>Dr. Rácz Ervin</t>
  </si>
  <si>
    <t>Dr. Szénási Sándor</t>
  </si>
  <si>
    <t>Dr. Vámossy Zoltán</t>
  </si>
  <si>
    <t>Dr. Fleiner Rita</t>
  </si>
  <si>
    <t>Dr. Tick József</t>
  </si>
  <si>
    <t>Dr. Stojcsics Dániel</t>
  </si>
  <si>
    <t>Dr. Sima Dezső</t>
  </si>
  <si>
    <t>Dr. Rövid András</t>
  </si>
  <si>
    <t>Dr. Póser Valéria</t>
  </si>
  <si>
    <t>Dr. Erdélyi Krisztina</t>
  </si>
  <si>
    <t>16.</t>
  </si>
  <si>
    <t>17.</t>
  </si>
  <si>
    <t>43.</t>
  </si>
  <si>
    <t>Dr. Parragh Bianka</t>
  </si>
  <si>
    <t>Dr. Katona Ferenc</t>
  </si>
  <si>
    <t>Dr. Kohlhoffer-Mizser Csilla</t>
  </si>
  <si>
    <t>Számítógép architektúrák alapjai *</t>
  </si>
  <si>
    <t>Operációs rendszerek *</t>
  </si>
  <si>
    <t>Informatikai biztonság *</t>
  </si>
  <si>
    <t>Android alapú fejlesztés I.</t>
  </si>
  <si>
    <t>Android alapú fejlesztés II.</t>
  </si>
  <si>
    <t>Matematika I. - Analízis I.</t>
  </si>
  <si>
    <t>lab</t>
  </si>
  <si>
    <t>15.</t>
  </si>
  <si>
    <t>Dr. Nádai László</t>
  </si>
  <si>
    <t>Kooperatív képzés</t>
  </si>
  <si>
    <t>Szakdolgozat II.</t>
  </si>
  <si>
    <t>Választható tárgyak összesen:</t>
  </si>
  <si>
    <t>Összes óraszám a félévben</t>
  </si>
  <si>
    <t>Elmélet és gyakorlat aránya</t>
  </si>
  <si>
    <t>Összes kredit</t>
  </si>
  <si>
    <t>Hálózati technológiák I.</t>
  </si>
  <si>
    <t>Dr. Kozlovszky Miklós</t>
  </si>
  <si>
    <t>Számítógép hálózatok és felhők biztonsága</t>
  </si>
  <si>
    <t>Hacker eszközök, technikák, logelemzés</t>
  </si>
  <si>
    <t>IT auditálás</t>
  </si>
  <si>
    <t>38.</t>
  </si>
  <si>
    <t>Testnevelés I.</t>
  </si>
  <si>
    <t>39.</t>
  </si>
  <si>
    <t>Testnevelés II.</t>
  </si>
  <si>
    <t>a</t>
  </si>
  <si>
    <t>Kritérium tárgyak</t>
  </si>
  <si>
    <t>Dr. Kovács Levente</t>
  </si>
  <si>
    <t>Intelligens rendszerek *</t>
  </si>
  <si>
    <t xml:space="preserve">Rendszerelmélet </t>
  </si>
  <si>
    <t>Szabadon választható tárgy 1 *</t>
  </si>
  <si>
    <t>Önálló labor</t>
  </si>
  <si>
    <t>Elektronika és digitális rendszerek alapjai *</t>
  </si>
  <si>
    <t>8.</t>
  </si>
  <si>
    <t>10.</t>
  </si>
  <si>
    <t>12.</t>
  </si>
  <si>
    <t>21.</t>
  </si>
  <si>
    <t>25.</t>
  </si>
  <si>
    <t>26.</t>
  </si>
  <si>
    <t>30.</t>
  </si>
  <si>
    <t>32.</t>
  </si>
  <si>
    <t>33.</t>
  </si>
  <si>
    <t>35.</t>
  </si>
  <si>
    <t>36.</t>
  </si>
  <si>
    <t>37.</t>
  </si>
  <si>
    <t>40.</t>
  </si>
  <si>
    <t>42.</t>
  </si>
  <si>
    <t>44.</t>
  </si>
  <si>
    <t>45.</t>
  </si>
  <si>
    <t>*  e-learning blended formában indul</t>
  </si>
  <si>
    <t>46.</t>
  </si>
  <si>
    <t>47.</t>
  </si>
  <si>
    <t>Vizsga (v)</t>
  </si>
  <si>
    <t>Évközi jegy (é)</t>
  </si>
  <si>
    <t>48.</t>
  </si>
  <si>
    <t>Szabadon választható tárgy 2</t>
  </si>
  <si>
    <t>Szabadon választható tárgy 3</t>
  </si>
  <si>
    <t>Tesztelés</t>
  </si>
  <si>
    <t>Intézményi informatikai biztonság</t>
  </si>
  <si>
    <t>Szabadon választható tárgy 4 *</t>
  </si>
  <si>
    <t>Dr. Szenes Katalin</t>
  </si>
  <si>
    <t>Szoftvertervezés és -fejlesztés specializáció</t>
  </si>
  <si>
    <t xml:space="preserve"> Kiberbiztonsági specializáció</t>
  </si>
  <si>
    <t>NIXBP1SBNE</t>
  </si>
  <si>
    <t>NIXTE1SBNE</t>
  </si>
  <si>
    <t>Szakdolgozat I.</t>
  </si>
  <si>
    <t>NIXIS1SBNE</t>
  </si>
  <si>
    <t>NIXHT1KBNE</t>
  </si>
  <si>
    <t>NIXIS1KBNE</t>
  </si>
  <si>
    <t>NIXSH1KBNE</t>
  </si>
  <si>
    <t>NIXIB1KBNE</t>
  </si>
  <si>
    <t>NMXDM1PBNE</t>
  </si>
  <si>
    <t>NMXDM2PBNE</t>
  </si>
  <si>
    <t>KVXFI1PBNE</t>
  </si>
  <si>
    <t>GVXME1SBNE</t>
  </si>
  <si>
    <t>GGXJA1SBNE</t>
  </si>
  <si>
    <t>NNXIK1PBNE</t>
  </si>
  <si>
    <t>NIXBI1PBNE</t>
  </si>
  <si>
    <t>NIXSF1PBNE</t>
  </si>
  <si>
    <t>NIXSF2PBNE</t>
  </si>
  <si>
    <t>NIXAB0PBNE</t>
  </si>
  <si>
    <t>NIXSG1PBNE</t>
  </si>
  <si>
    <t>NIXRE1PBNE</t>
  </si>
  <si>
    <t>NIXDR0PBNE</t>
  </si>
  <si>
    <t>NIESA1PBNE</t>
  </si>
  <si>
    <t>NIEOR1PBNE</t>
  </si>
  <si>
    <t>NIXSH0PBNE</t>
  </si>
  <si>
    <t>NIXIR0PBNE</t>
  </si>
  <si>
    <t>NIEIB0PBNE</t>
  </si>
  <si>
    <t>NIXBE1PBNE</t>
  </si>
  <si>
    <t>Projektmunka I.</t>
  </si>
  <si>
    <t>Projektmunka II.</t>
  </si>
  <si>
    <t>Projektmunka III.</t>
  </si>
  <si>
    <t>NNPPR1PBNE</t>
  </si>
  <si>
    <t>NNPPR2PBNE</t>
  </si>
  <si>
    <t>NNPPR3PBNE</t>
  </si>
  <si>
    <t>NNXON1PBNE</t>
  </si>
  <si>
    <t>NNDSD1PBNE</t>
  </si>
  <si>
    <t>NNDSD2PBNE</t>
  </si>
  <si>
    <t>49.</t>
  </si>
  <si>
    <t>50.</t>
  </si>
  <si>
    <t>NIXAF1ZBNE</t>
  </si>
  <si>
    <t>NIXAF2ZBNE</t>
  </si>
  <si>
    <t>NIXIO1ZBNE</t>
  </si>
  <si>
    <t>NIXWF1ZBNE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</si>
  <si>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kritériumtárgyak (ajánlott félév: 3. vagy 4.) az angol tanterv tárgyaiból választhatók, német kritériumtárgyak esetén más karok induló tárgyai a mérvadóak.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</si>
  <si>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záróvizsga tárgyai: Szoftvertechnológia és grafikus felhasználói interfész tervezése és a választott specializáció tárgy.</t>
    </r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</si>
  <si>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1</t>
    </r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</si>
  <si>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1</t>
    </r>
  </si>
  <si>
    <t>NIXIA1KBNE</t>
  </si>
  <si>
    <t>NIXHL1KBNE</t>
  </si>
  <si>
    <t>GSXVG0SBNE</t>
  </si>
  <si>
    <t>Vállalkozás gazdaságtan</t>
  </si>
  <si>
    <t>Haladó fejlesztési technikák</t>
  </si>
  <si>
    <t>Java alapú webfejlesztés</t>
  </si>
  <si>
    <t>Szoftvertechnológia és grafikus felhasználói interfész tervezése</t>
  </si>
  <si>
    <t>Patronálás I.</t>
  </si>
  <si>
    <t>Patronálás II.</t>
  </si>
  <si>
    <t>Államigazgatási és jogi ismeretek *</t>
  </si>
  <si>
    <t>Infokommunikációs technikák</t>
  </si>
  <si>
    <t>Szaknyelv A</t>
  </si>
  <si>
    <t>Szaknyelv B</t>
  </si>
  <si>
    <t>51.</t>
  </si>
  <si>
    <t>52.</t>
  </si>
  <si>
    <t>53.</t>
  </si>
  <si>
    <t>54.</t>
  </si>
  <si>
    <t>NSXHF1PBNE</t>
  </si>
  <si>
    <t>NSXJW1PBNE</t>
  </si>
  <si>
    <t>Üzemmérnök-informatikus Bprof (érvényes: 2019/20. tanévtől)</t>
  </si>
  <si>
    <t>NMXAN1PBNE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</si>
</sst>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i/>
      <sz val="8"/>
      <name val="Arial CE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i/>
      <sz val="9"/>
      <name val="Arial CE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i/>
      <sz val="11"/>
      <color rgb="FF7F7F7F"/>
      <name val="Calibri"/>
      <family val="2"/>
      <charset val="238"/>
      <scheme val="minor"/>
    </font>
    <font>
      <b/>
      <vertAlign val="superscript"/>
      <sz val="10"/>
      <name val="Arial CE"/>
      <charset val="238"/>
    </font>
  </fonts>
  <fills count="6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2F2F2"/>
        <bgColor rgb="FFF2F2F2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710">
    <xf numFmtId="0" fontId="0" fillId="0" borderId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7" fillId="0" borderId="90" applyNumberFormat="0" applyFill="0" applyAlignment="0" applyProtection="0"/>
    <xf numFmtId="0" fontId="28" fillId="0" borderId="91" applyNumberFormat="0" applyFill="0" applyAlignment="0" applyProtection="0"/>
    <xf numFmtId="0" fontId="29" fillId="0" borderId="92" applyNumberFormat="0" applyFill="0" applyAlignment="0" applyProtection="0"/>
    <xf numFmtId="0" fontId="29" fillId="0" borderId="0" applyNumberFormat="0" applyFill="0" applyBorder="0" applyAlignment="0" applyProtection="0"/>
    <xf numFmtId="0" fontId="30" fillId="32" borderId="88" applyNumberFormat="0" applyAlignment="0" applyProtection="0"/>
    <xf numFmtId="0" fontId="31" fillId="0" borderId="93" applyNumberFormat="0" applyFill="0" applyAlignment="0" applyProtection="0"/>
    <xf numFmtId="0" fontId="15" fillId="33" borderId="94" applyNumberFormat="0" applyFont="0" applyAlignment="0" applyProtection="0"/>
    <xf numFmtId="0" fontId="33" fillId="28" borderId="95" applyNumberFormat="0" applyAlignment="0" applyProtection="0"/>
    <xf numFmtId="0" fontId="34" fillId="0" borderId="0" applyNumberFormat="0" applyFill="0" applyBorder="0" applyAlignment="0" applyProtection="0"/>
    <xf numFmtId="0" fontId="25" fillId="0" borderId="96" applyNumberFormat="0" applyFill="0" applyAlignment="0" applyProtection="0"/>
    <xf numFmtId="0" fontId="35" fillId="0" borderId="0" applyNumberFormat="0" applyFill="0" applyBorder="0" applyAlignment="0" applyProtection="0"/>
    <xf numFmtId="0" fontId="27" fillId="0" borderId="90" applyNumberFormat="0" applyFill="0" applyAlignment="0" applyProtection="0"/>
    <xf numFmtId="0" fontId="28" fillId="0" borderId="91" applyNumberFormat="0" applyFill="0" applyAlignment="0" applyProtection="0"/>
    <xf numFmtId="0" fontId="29" fillId="0" borderId="92" applyNumberFormat="0" applyFill="0" applyAlignment="0" applyProtection="0"/>
    <xf numFmtId="0" fontId="29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30" fillId="37" borderId="88" applyNumberFormat="0" applyAlignment="0" applyProtection="0"/>
    <xf numFmtId="0" fontId="33" fillId="38" borderId="95" applyNumberFormat="0" applyAlignment="0" applyProtection="0"/>
    <xf numFmtId="0" fontId="23" fillId="38" borderId="88" applyNumberFormat="0" applyAlignment="0" applyProtection="0"/>
    <xf numFmtId="0" fontId="31" fillId="0" borderId="93" applyNumberFormat="0" applyFill="0" applyAlignment="0" applyProtection="0"/>
    <xf numFmtId="0" fontId="24" fillId="39" borderId="89" applyNumberFormat="0" applyAlignment="0" applyProtection="0"/>
    <xf numFmtId="0" fontId="35" fillId="0" borderId="0" applyNumberFormat="0" applyFill="0" applyBorder="0" applyAlignment="0" applyProtection="0"/>
    <xf numFmtId="0" fontId="6" fillId="40" borderId="94" applyNumberFormat="0" applyFont="0" applyAlignment="0" applyProtection="0"/>
    <xf numFmtId="0" fontId="25" fillId="0" borderId="96" applyNumberFormat="0" applyFill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6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33" borderId="94" applyNumberFormat="0" applyFont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19" fillId="0" borderId="0"/>
    <xf numFmtId="0" fontId="5" fillId="0" borderId="0"/>
    <xf numFmtId="0" fontId="5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5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4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9" fontId="6" fillId="0" borderId="0" applyFont="0" applyFill="0" applyBorder="0" applyAlignment="0" applyProtection="0"/>
    <xf numFmtId="0" fontId="22" fillId="3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4" fillId="39" borderId="89" applyNumberFormat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" fillId="0" borderId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6" fillId="3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4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32" fillId="36" borderId="0" applyNumberFormat="0" applyBorder="0" applyAlignment="0" applyProtection="0"/>
    <xf numFmtId="0" fontId="23" fillId="38" borderId="88" applyNumberFormat="0" applyAlignment="0" applyProtection="0"/>
    <xf numFmtId="0" fontId="24" fillId="39" borderId="89" applyNumberFormat="0" applyAlignment="0" applyProtection="0"/>
    <xf numFmtId="0" fontId="40" fillId="0" borderId="0" applyNumberFormat="0" applyFill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2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2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2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20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20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20" fillId="66" borderId="0" applyNumberFormat="0" applyBorder="0" applyAlignment="0" applyProtection="0"/>
    <xf numFmtId="0" fontId="1" fillId="0" borderId="0"/>
    <xf numFmtId="0" fontId="27" fillId="0" borderId="90" applyNumberFormat="0" applyFill="0" applyAlignment="0" applyProtection="0"/>
    <xf numFmtId="0" fontId="28" fillId="0" borderId="91" applyNumberFormat="0" applyFill="0" applyAlignment="0" applyProtection="0"/>
    <xf numFmtId="0" fontId="29" fillId="0" borderId="92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88" applyNumberFormat="0" applyAlignment="0" applyProtection="0"/>
    <xf numFmtId="0" fontId="33" fillId="38" borderId="95" applyNumberFormat="0" applyAlignment="0" applyProtection="0"/>
    <xf numFmtId="0" fontId="31" fillId="0" borderId="93" applyNumberFormat="0" applyFill="0" applyAlignment="0" applyProtection="0"/>
    <xf numFmtId="0" fontId="35" fillId="0" borderId="0" applyNumberFormat="0" applyFill="0" applyBorder="0" applyAlignment="0" applyProtection="0"/>
    <xf numFmtId="0" fontId="1" fillId="40" borderId="94" applyNumberFormat="0" applyFont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</cellStyleXfs>
  <cellXfs count="409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8" fillId="0" borderId="63" xfId="0" applyNumberFormat="1" applyFont="1" applyBorder="1" applyAlignment="1">
      <alignment horizontal="center" vertical="center"/>
    </xf>
    <xf numFmtId="0" fontId="8" fillId="0" borderId="63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7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3" borderId="41" xfId="0" applyFont="1" applyFill="1" applyBorder="1" applyAlignment="1">
      <alignment vertical="center"/>
    </xf>
    <xf numFmtId="49" fontId="7" fillId="0" borderId="50" xfId="0" applyNumberFormat="1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vertical="center" wrapText="1"/>
    </xf>
    <xf numFmtId="0" fontId="9" fillId="0" borderId="6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47" borderId="2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7" xfId="0" applyNumberFormat="1" applyFont="1" applyFill="1" applyBorder="1" applyAlignment="1">
      <alignment vertical="center"/>
    </xf>
    <xf numFmtId="49" fontId="7" fillId="0" borderId="51" xfId="0" applyNumberFormat="1" applyFont="1" applyBorder="1" applyAlignment="1">
      <alignment vertical="center"/>
    </xf>
    <xf numFmtId="0" fontId="9" fillId="0" borderId="86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3" borderId="41" xfId="0" applyFont="1" applyFill="1" applyBorder="1" applyAlignment="1">
      <alignment vertical="center"/>
    </xf>
    <xf numFmtId="49" fontId="9" fillId="0" borderId="63" xfId="0" applyNumberFormat="1" applyFont="1" applyFill="1" applyBorder="1" applyAlignment="1">
      <alignment horizontal="left" vertical="center"/>
    </xf>
    <xf numFmtId="0" fontId="9" fillId="0" borderId="63" xfId="0" applyNumberFormat="1" applyFont="1" applyBorder="1" applyAlignment="1">
      <alignment vertical="center"/>
    </xf>
    <xf numFmtId="0" fontId="9" fillId="0" borderId="27" xfId="0" applyNumberFormat="1" applyFont="1" applyBorder="1" applyAlignment="1">
      <alignment vertical="center"/>
    </xf>
    <xf numFmtId="0" fontId="9" fillId="0" borderId="63" xfId="0" applyNumberFormat="1" applyFont="1" applyFill="1" applyBorder="1" applyAlignment="1">
      <alignment horizontal="center" vertical="center"/>
    </xf>
    <xf numFmtId="0" fontId="9" fillId="0" borderId="63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18" fillId="0" borderId="30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left" vertical="center"/>
    </xf>
    <xf numFmtId="1" fontId="9" fillId="0" borderId="63" xfId="0" applyNumberFormat="1" applyFont="1" applyFill="1" applyBorder="1" applyAlignment="1">
      <alignment horizontal="left" vertical="center"/>
    </xf>
    <xf numFmtId="1" fontId="9" fillId="0" borderId="45" xfId="0" applyNumberFormat="1" applyFont="1" applyFill="1" applyBorder="1" applyAlignment="1">
      <alignment vertical="center"/>
    </xf>
    <xf numFmtId="1" fontId="9" fillId="0" borderId="27" xfId="0" applyNumberFormat="1" applyFont="1" applyFill="1" applyBorder="1" applyAlignment="1">
      <alignment horizontal="left" vertical="center"/>
    </xf>
    <xf numFmtId="49" fontId="9" fillId="0" borderId="45" xfId="0" applyNumberFormat="1" applyFont="1" applyFill="1" applyBorder="1" applyAlignment="1">
      <alignment horizontal="center" vertical="center"/>
    </xf>
    <xf numFmtId="49" fontId="9" fillId="0" borderId="45" xfId="0" applyNumberFormat="1" applyFont="1" applyFill="1" applyBorder="1" applyAlignment="1">
      <alignment vertical="center"/>
    </xf>
    <xf numFmtId="0" fontId="9" fillId="0" borderId="45" xfId="0" applyNumberFormat="1" applyFont="1" applyFill="1" applyBorder="1" applyAlignment="1">
      <alignment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left" vertical="center"/>
    </xf>
    <xf numFmtId="0" fontId="9" fillId="48" borderId="39" xfId="0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67" xfId="0" applyFont="1" applyFill="1" applyBorder="1" applyAlignment="1">
      <alignment vertical="center" wrapText="1"/>
    </xf>
    <xf numFmtId="0" fontId="8" fillId="0" borderId="57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27" xfId="0" applyFont="1" applyFill="1" applyBorder="1" applyAlignment="1">
      <alignment vertical="center" wrapText="1"/>
    </xf>
    <xf numFmtId="0" fontId="9" fillId="0" borderId="63" xfId="0" applyNumberFormat="1" applyFont="1" applyFill="1" applyBorder="1" applyAlignment="1">
      <alignment horizontal="left" vertical="center"/>
    </xf>
    <xf numFmtId="49" fontId="9" fillId="0" borderId="63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0" fontId="9" fillId="0" borderId="46" xfId="0" applyFont="1" applyFill="1" applyBorder="1" applyAlignment="1">
      <alignment horizontal="left" vertical="center"/>
    </xf>
    <xf numFmtId="0" fontId="14" fillId="0" borderId="63" xfId="0" applyFont="1" applyFill="1" applyBorder="1" applyAlignment="1">
      <alignment horizontal="left" vertical="center"/>
    </xf>
    <xf numFmtId="1" fontId="14" fillId="0" borderId="27" xfId="0" applyNumberFormat="1" applyFont="1" applyFill="1" applyBorder="1" applyAlignment="1">
      <alignment horizontal="left" vertical="center"/>
    </xf>
    <xf numFmtId="49" fontId="14" fillId="0" borderId="27" xfId="0" applyNumberFormat="1" applyFont="1" applyFill="1" applyBorder="1" applyAlignment="1">
      <alignment horizontal="left" vertical="center"/>
    </xf>
    <xf numFmtId="0" fontId="15" fillId="48" borderId="52" xfId="0" applyFont="1" applyFill="1" applyBorder="1" applyAlignment="1">
      <alignment vertical="center"/>
    </xf>
    <xf numFmtId="0" fontId="8" fillId="48" borderId="39" xfId="0" applyFont="1" applyFill="1" applyBorder="1" applyAlignment="1">
      <alignment horizontal="center" vertical="center"/>
    </xf>
    <xf numFmtId="0" fontId="9" fillId="48" borderId="44" xfId="0" applyFont="1" applyFill="1" applyBorder="1" applyAlignment="1">
      <alignment horizontal="center" vertical="center"/>
    </xf>
    <xf numFmtId="0" fontId="9" fillId="48" borderId="43" xfId="0" applyFont="1" applyFill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4" xfId="0" applyFont="1" applyFill="1" applyBorder="1" applyAlignment="1">
      <alignment vertical="center" wrapText="1"/>
    </xf>
    <xf numFmtId="0" fontId="9" fillId="0" borderId="105" xfId="0" applyFont="1" applyFill="1" applyBorder="1" applyAlignment="1">
      <alignment vertical="center" wrapText="1"/>
    </xf>
    <xf numFmtId="0" fontId="9" fillId="0" borderId="105" xfId="0" applyFont="1" applyBorder="1" applyAlignment="1">
      <alignment horizontal="center" vertical="center"/>
    </xf>
    <xf numFmtId="49" fontId="7" fillId="0" borderId="114" xfId="0" applyNumberFormat="1" applyFont="1" applyBorder="1" applyAlignment="1">
      <alignment vertical="center"/>
    </xf>
    <xf numFmtId="0" fontId="7" fillId="0" borderId="109" xfId="0" applyFont="1" applyBorder="1" applyAlignment="1">
      <alignment horizontal="center" vertical="center"/>
    </xf>
    <xf numFmtId="49" fontId="7" fillId="0" borderId="110" xfId="0" applyNumberFormat="1" applyFont="1" applyBorder="1" applyAlignment="1">
      <alignment vertical="center"/>
    </xf>
    <xf numFmtId="0" fontId="9" fillId="0" borderId="2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 wrapText="1"/>
    </xf>
    <xf numFmtId="0" fontId="18" fillId="0" borderId="63" xfId="0" applyNumberFormat="1" applyFont="1" applyFill="1" applyBorder="1" applyAlignment="1">
      <alignment horizontal="left" vertical="center"/>
    </xf>
    <xf numFmtId="0" fontId="14" fillId="0" borderId="27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/>
    </xf>
    <xf numFmtId="0" fontId="9" fillId="47" borderId="23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center" vertical="center"/>
    </xf>
    <xf numFmtId="0" fontId="22" fillId="47" borderId="26" xfId="358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47" borderId="26" xfId="0" applyFont="1" applyFill="1" applyBorder="1" applyAlignment="1">
      <alignment horizontal="center" vertical="center"/>
    </xf>
    <xf numFmtId="0" fontId="9" fillId="47" borderId="59" xfId="0" applyFont="1" applyFill="1" applyBorder="1" applyAlignment="1">
      <alignment horizontal="center" vertical="center"/>
    </xf>
    <xf numFmtId="0" fontId="9" fillId="47" borderId="20" xfId="0" applyFont="1" applyFill="1" applyBorder="1" applyAlignment="1">
      <alignment vertical="center" wrapText="1"/>
    </xf>
    <xf numFmtId="0" fontId="9" fillId="47" borderId="23" xfId="0" applyFont="1" applyFill="1" applyBorder="1" applyAlignment="1">
      <alignment vertical="center" wrapText="1"/>
    </xf>
    <xf numFmtId="0" fontId="9" fillId="47" borderId="23" xfId="0" applyFont="1" applyFill="1" applyBorder="1" applyAlignment="1">
      <alignment horizontal="center" vertical="center"/>
    </xf>
    <xf numFmtId="0" fontId="9" fillId="47" borderId="25" xfId="0" applyFont="1" applyFill="1" applyBorder="1" applyAlignment="1">
      <alignment horizontal="center" vertical="center"/>
    </xf>
    <xf numFmtId="0" fontId="9" fillId="47" borderId="29" xfId="0" applyFont="1" applyFill="1" applyBorder="1" applyAlignment="1">
      <alignment horizontal="center" vertical="center"/>
    </xf>
    <xf numFmtId="0" fontId="9" fillId="47" borderId="24" xfId="0" applyFont="1" applyFill="1" applyBorder="1" applyAlignment="1">
      <alignment horizontal="center" vertical="center"/>
    </xf>
    <xf numFmtId="0" fontId="9" fillId="47" borderId="15" xfId="0" applyNumberFormat="1" applyFont="1" applyFill="1" applyBorder="1" applyAlignment="1">
      <alignment horizontal="center" vertical="center"/>
    </xf>
    <xf numFmtId="1" fontId="9" fillId="47" borderId="63" xfId="0" applyNumberFormat="1" applyFont="1" applyFill="1" applyBorder="1" applyAlignment="1">
      <alignment vertical="center"/>
    </xf>
    <xf numFmtId="0" fontId="9" fillId="47" borderId="63" xfId="0" applyNumberFormat="1" applyFont="1" applyFill="1" applyBorder="1" applyAlignment="1">
      <alignment horizontal="center" vertical="center"/>
    </xf>
    <xf numFmtId="0" fontId="9" fillId="47" borderId="27" xfId="0" applyNumberFormat="1" applyFont="1" applyFill="1" applyBorder="1" applyAlignment="1">
      <alignment vertical="center"/>
    </xf>
    <xf numFmtId="0" fontId="7" fillId="47" borderId="0" xfId="0" applyFont="1" applyFill="1" applyAlignment="1">
      <alignment vertical="center"/>
    </xf>
    <xf numFmtId="0" fontId="8" fillId="47" borderId="109" xfId="0" applyFont="1" applyFill="1" applyBorder="1" applyAlignment="1">
      <alignment horizontal="center" vertical="center"/>
    </xf>
    <xf numFmtId="0" fontId="9" fillId="47" borderId="0" xfId="0" applyFont="1" applyFill="1" applyAlignment="1">
      <alignment vertical="center"/>
    </xf>
    <xf numFmtId="0" fontId="9" fillId="47" borderId="102" xfId="358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left" vertical="center"/>
    </xf>
    <xf numFmtId="0" fontId="9" fillId="0" borderId="73" xfId="0" applyFont="1" applyFill="1" applyBorder="1" applyAlignment="1">
      <alignment vertical="center" wrapText="1"/>
    </xf>
    <xf numFmtId="0" fontId="14" fillId="0" borderId="105" xfId="0" applyNumberFormat="1" applyFont="1" applyFill="1" applyBorder="1" applyAlignment="1">
      <alignment horizontal="center" vertical="center"/>
    </xf>
    <xf numFmtId="0" fontId="14" fillId="0" borderId="109" xfId="0" applyFont="1" applyFill="1" applyBorder="1" applyAlignment="1">
      <alignment horizontal="left" vertical="center"/>
    </xf>
    <xf numFmtId="1" fontId="14" fillId="0" borderId="110" xfId="0" applyNumberFormat="1" applyFont="1" applyFill="1" applyBorder="1" applyAlignment="1">
      <alignment horizontal="left" vertical="center"/>
    </xf>
    <xf numFmtId="0" fontId="9" fillId="0" borderId="112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vertical="center"/>
    </xf>
    <xf numFmtId="0" fontId="7" fillId="0" borderId="97" xfId="0" applyFont="1" applyBorder="1" applyAlignment="1">
      <alignment vertical="center"/>
    </xf>
    <xf numFmtId="49" fontId="9" fillId="0" borderId="103" xfId="0" applyNumberFormat="1" applyFont="1" applyFill="1" applyBorder="1" applyAlignment="1">
      <alignment horizontal="left" vertical="center"/>
    </xf>
    <xf numFmtId="0" fontId="18" fillId="0" borderId="109" xfId="0" applyNumberFormat="1" applyFont="1" applyFill="1" applyBorder="1" applyAlignment="1">
      <alignment horizontal="left" vertical="center"/>
    </xf>
    <xf numFmtId="0" fontId="14" fillId="0" borderId="110" xfId="0" applyNumberFormat="1" applyFont="1" applyFill="1" applyBorder="1" applyAlignment="1">
      <alignment horizontal="left" vertical="center"/>
    </xf>
    <xf numFmtId="0" fontId="9" fillId="0" borderId="118" xfId="0" applyFont="1" applyFill="1" applyBorder="1" applyAlignment="1">
      <alignment horizontal="center" vertical="center"/>
    </xf>
    <xf numFmtId="1" fontId="9" fillId="0" borderId="103" xfId="0" applyNumberFormat="1" applyFont="1" applyFill="1" applyBorder="1" applyAlignment="1">
      <alignment horizontal="left" vertical="center"/>
    </xf>
    <xf numFmtId="49" fontId="9" fillId="0" borderId="114" xfId="0" applyNumberFormat="1" applyFont="1" applyBorder="1" applyAlignment="1">
      <alignment vertical="center"/>
    </xf>
    <xf numFmtId="49" fontId="9" fillId="0" borderId="3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04" xfId="0" applyFont="1" applyBorder="1" applyAlignment="1">
      <alignment horizontal="left" vertical="center" wrapText="1"/>
    </xf>
    <xf numFmtId="0" fontId="9" fillId="0" borderId="105" xfId="0" applyFont="1" applyBorder="1" applyAlignment="1">
      <alignment horizontal="left" vertical="center" wrapText="1"/>
    </xf>
    <xf numFmtId="0" fontId="9" fillId="0" borderId="122" xfId="0" applyFont="1" applyBorder="1" applyAlignment="1">
      <alignment horizontal="center" vertical="center"/>
    </xf>
    <xf numFmtId="0" fontId="9" fillId="48" borderId="121" xfId="0" applyFont="1" applyFill="1" applyBorder="1" applyAlignment="1">
      <alignment horizontal="center" vertical="center"/>
    </xf>
    <xf numFmtId="0" fontId="9" fillId="0" borderId="4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9" fontId="9" fillId="0" borderId="113" xfId="0" applyNumberFormat="1" applyFont="1" applyBorder="1" applyAlignment="1">
      <alignment vertical="center"/>
    </xf>
    <xf numFmtId="0" fontId="9" fillId="0" borderId="67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47" borderId="27" xfId="0" applyFont="1" applyFill="1" applyBorder="1" applyAlignment="1">
      <alignment vertical="center" wrapText="1"/>
    </xf>
    <xf numFmtId="0" fontId="9" fillId="0" borderId="110" xfId="0" applyFont="1" applyBorder="1" applyAlignment="1">
      <alignment vertical="center" wrapText="1"/>
    </xf>
    <xf numFmtId="0" fontId="9" fillId="48" borderId="62" xfId="0" applyFont="1" applyFill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9" fontId="9" fillId="0" borderId="108" xfId="0" applyNumberFormat="1" applyFont="1" applyBorder="1" applyAlignment="1">
      <alignment vertical="center"/>
    </xf>
    <xf numFmtId="0" fontId="9" fillId="48" borderId="77" xfId="0" applyFont="1" applyFill="1" applyBorder="1" applyAlignment="1">
      <alignment vertical="center" wrapText="1"/>
    </xf>
    <xf numFmtId="0" fontId="9" fillId="48" borderId="123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vertical="center" wrapText="1"/>
    </xf>
    <xf numFmtId="0" fontId="39" fillId="0" borderId="73" xfId="0" applyFont="1" applyFill="1" applyBorder="1" applyAlignment="1">
      <alignment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38" fillId="48" borderId="39" xfId="358" applyFont="1" applyFill="1" applyBorder="1" applyAlignment="1">
      <alignment horizontal="center" vertical="center"/>
    </xf>
    <xf numFmtId="0" fontId="9" fillId="48" borderId="41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0" fontId="9" fillId="0" borderId="103" xfId="0" applyFont="1" applyFill="1" applyBorder="1" applyAlignment="1">
      <alignment horizontal="left" vertical="center"/>
    </xf>
    <xf numFmtId="49" fontId="9" fillId="0" borderId="103" xfId="358" applyNumberFormat="1" applyFont="1" applyFill="1" applyBorder="1" applyAlignment="1">
      <alignment horizontal="left" vertical="center"/>
    </xf>
    <xf numFmtId="1" fontId="9" fillId="0" borderId="15" xfId="0" applyNumberFormat="1" applyFont="1" applyFill="1" applyBorder="1" applyAlignment="1">
      <alignment horizontal="left" vertical="center"/>
    </xf>
    <xf numFmtId="49" fontId="9" fillId="0" borderId="87" xfId="0" applyNumberFormat="1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49" fontId="9" fillId="0" borderId="61" xfId="0" applyNumberFormat="1" applyFont="1" applyFill="1" applyBorder="1" applyAlignment="1">
      <alignment horizontal="left" vertical="center"/>
    </xf>
    <xf numFmtId="49" fontId="9" fillId="0" borderId="109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9" fillId="0" borderId="82" xfId="0" applyNumberFormat="1" applyFont="1" applyFill="1" applyBorder="1" applyAlignment="1">
      <alignment horizontal="left" vertical="center"/>
    </xf>
    <xf numFmtId="49" fontId="9" fillId="0" borderId="36" xfId="0" applyNumberFormat="1" applyFont="1" applyFill="1" applyBorder="1" applyAlignment="1">
      <alignment horizontal="left" vertical="center"/>
    </xf>
    <xf numFmtId="49" fontId="9" fillId="0" borderId="22" xfId="0" applyNumberFormat="1" applyFont="1" applyFill="1" applyBorder="1" applyAlignment="1">
      <alignment horizontal="left" vertical="center"/>
    </xf>
    <xf numFmtId="49" fontId="9" fillId="0" borderId="116" xfId="0" applyNumberFormat="1" applyFont="1" applyFill="1" applyBorder="1" applyAlignment="1">
      <alignment horizontal="left" vertical="center"/>
    </xf>
    <xf numFmtId="49" fontId="9" fillId="0" borderId="99" xfId="0" applyNumberFormat="1" applyFont="1" applyFill="1" applyBorder="1" applyAlignment="1">
      <alignment horizontal="left" vertical="center"/>
    </xf>
    <xf numFmtId="0" fontId="9" fillId="0" borderId="123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126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113" xfId="0" applyFont="1" applyFill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right" vertical="center"/>
    </xf>
    <xf numFmtId="0" fontId="8" fillId="3" borderId="40" xfId="0" applyFont="1" applyFill="1" applyBorder="1" applyAlignment="1">
      <alignment horizontal="right" vertical="center"/>
    </xf>
    <xf numFmtId="0" fontId="0" fillId="0" borderId="57" xfId="0" applyNumberFormat="1" applyFont="1" applyFill="1" applyBorder="1" applyAlignment="1">
      <alignment vertical="center"/>
    </xf>
    <xf numFmtId="0" fontId="0" fillId="0" borderId="57" xfId="0" applyNumberFormat="1" applyFont="1" applyFill="1" applyBorder="1" applyAlignment="1">
      <alignment horizontal="center" vertical="center"/>
    </xf>
    <xf numFmtId="0" fontId="0" fillId="0" borderId="67" xfId="0" applyNumberFormat="1" applyFont="1" applyFill="1" applyBorder="1" applyAlignment="1">
      <alignment vertical="center"/>
    </xf>
    <xf numFmtId="0" fontId="0" fillId="3" borderId="38" xfId="0" applyFont="1" applyFill="1" applyBorder="1" applyAlignment="1">
      <alignment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vertical="center"/>
    </xf>
    <xf numFmtId="0" fontId="37" fillId="0" borderId="45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 applyAlignment="1">
      <alignment vertical="center"/>
    </xf>
    <xf numFmtId="49" fontId="9" fillId="47" borderId="120" xfId="0" applyNumberFormat="1" applyFont="1" applyFill="1" applyBorder="1" applyAlignment="1">
      <alignment vertical="center"/>
    </xf>
    <xf numFmtId="0" fontId="8" fillId="47" borderId="114" xfId="0" applyFont="1" applyFill="1" applyBorder="1" applyAlignment="1">
      <alignment horizontal="center" vertical="center"/>
    </xf>
    <xf numFmtId="0" fontId="9" fillId="47" borderId="110" xfId="0" applyFont="1" applyFill="1" applyBorder="1" applyAlignment="1">
      <alignment vertical="center"/>
    </xf>
    <xf numFmtId="0" fontId="16" fillId="0" borderId="6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right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right" vertical="center"/>
    </xf>
    <xf numFmtId="0" fontId="14" fillId="0" borderId="57" xfId="0" applyNumberFormat="1" applyFont="1" applyFill="1" applyBorder="1" applyAlignment="1">
      <alignment vertical="center"/>
    </xf>
    <xf numFmtId="0" fontId="18" fillId="0" borderId="57" xfId="0" applyNumberFormat="1" applyFont="1" applyFill="1" applyBorder="1" applyAlignment="1">
      <alignment horizontal="center" vertical="center"/>
    </xf>
    <xf numFmtId="0" fontId="14" fillId="0" borderId="67" xfId="0" applyNumberFormat="1" applyFont="1" applyFill="1" applyBorder="1" applyAlignment="1">
      <alignment vertical="center"/>
    </xf>
    <xf numFmtId="1" fontId="9" fillId="0" borderId="27" xfId="0" applyNumberFormat="1" applyFont="1" applyFill="1" applyBorder="1" applyAlignment="1">
      <alignment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9" fillId="48" borderId="58" xfId="0" applyFont="1" applyFill="1" applyBorder="1" applyAlignment="1">
      <alignment horizontal="center" vertical="center"/>
    </xf>
    <xf numFmtId="0" fontId="9" fillId="48" borderId="12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48" borderId="3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9" fillId="48" borderId="100" xfId="0" applyFont="1" applyFill="1" applyBorder="1" applyAlignment="1">
      <alignment horizontal="center" vertical="center" wrapText="1"/>
    </xf>
    <xf numFmtId="0" fontId="9" fillId="48" borderId="62" xfId="0" applyFont="1" applyFill="1" applyBorder="1" applyAlignment="1">
      <alignment horizontal="center" vertical="center" wrapText="1"/>
    </xf>
    <xf numFmtId="0" fontId="9" fillId="48" borderId="101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13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49" fontId="9" fillId="0" borderId="46" xfId="0" applyNumberFormat="1" applyFont="1" applyFill="1" applyBorder="1" applyAlignment="1">
      <alignment horizontal="left" vertical="center"/>
    </xf>
    <xf numFmtId="0" fontId="9" fillId="0" borderId="122" xfId="0" applyFont="1" applyFill="1" applyBorder="1" applyAlignment="1">
      <alignment horizontal="center" vertical="center"/>
    </xf>
    <xf numFmtId="49" fontId="9" fillId="48" borderId="39" xfId="0" applyNumberFormat="1" applyFont="1" applyFill="1" applyBorder="1" applyAlignment="1">
      <alignment vertical="center"/>
    </xf>
    <xf numFmtId="49" fontId="9" fillId="0" borderId="64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9" fillId="48" borderId="126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6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/>
    </xf>
    <xf numFmtId="0" fontId="9" fillId="0" borderId="104" xfId="358" applyFont="1" applyFill="1" applyBorder="1" applyAlignment="1">
      <alignment vertical="center" wrapText="1"/>
    </xf>
    <xf numFmtId="0" fontId="9" fillId="0" borderId="105" xfId="358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vertical="center" wrapText="1"/>
    </xf>
    <xf numFmtId="0" fontId="9" fillId="0" borderId="115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67" borderId="41" xfId="0" applyFont="1" applyFill="1" applyBorder="1" applyAlignment="1">
      <alignment horizontal="center" vertical="center"/>
    </xf>
    <xf numFmtId="49" fontId="9" fillId="67" borderId="15" xfId="0" applyNumberFormat="1" applyFont="1" applyFill="1" applyBorder="1" applyAlignment="1">
      <alignment horizontal="left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8" fillId="48" borderId="42" xfId="0" applyFont="1" applyFill="1" applyBorder="1" applyAlignment="1">
      <alignment vertical="center" wrapText="1"/>
    </xf>
    <xf numFmtId="0" fontId="6" fillId="48" borderId="39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49" fontId="9" fillId="0" borderId="75" xfId="0" applyNumberFormat="1" applyFont="1" applyFill="1" applyBorder="1" applyAlignment="1">
      <alignment horizontal="left" vertical="center"/>
    </xf>
    <xf numFmtId="49" fontId="9" fillId="0" borderId="76" xfId="0" applyNumberFormat="1" applyFont="1" applyFill="1" applyBorder="1" applyAlignment="1">
      <alignment horizontal="left" vertical="center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9" fontId="11" fillId="0" borderId="0" xfId="357" applyFont="1" applyAlignment="1">
      <alignment horizontal="center" vertical="center"/>
    </xf>
    <xf numFmtId="9" fontId="17" fillId="0" borderId="0" xfId="357" applyFont="1" applyAlignment="1">
      <alignment vertical="center"/>
    </xf>
    <xf numFmtId="49" fontId="9" fillId="0" borderId="75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79" xfId="0" applyFont="1" applyBorder="1" applyAlignment="1">
      <alignment vertical="center" wrapText="1"/>
    </xf>
    <xf numFmtId="49" fontId="9" fillId="3" borderId="41" xfId="0" applyNumberFormat="1" applyFont="1" applyFill="1" applyBorder="1" applyAlignment="1">
      <alignment horizontal="left" vertical="center"/>
    </xf>
    <xf numFmtId="0" fontId="15" fillId="3" borderId="4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3" borderId="40" xfId="0" applyFont="1" applyFill="1" applyBorder="1" applyAlignment="1">
      <alignment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</cellXfs>
  <cellStyles count="710">
    <cellStyle name="20% - 1. jelölőszín" xfId="676" builtinId="30" customBuiltin="1"/>
    <cellStyle name="20% - 2. jelölőszín" xfId="679" builtinId="34" customBuiltin="1"/>
    <cellStyle name="20% - 3. jelölőszín" xfId="682" builtinId="38" customBuiltin="1"/>
    <cellStyle name="20% - 4. jelölőszín" xfId="685" builtinId="42" customBuiltin="1"/>
    <cellStyle name="20% - 5. jelölőszín" xfId="688" builtinId="46" customBuiltin="1"/>
    <cellStyle name="20% - 6. jelölőszín" xfId="691" builtinId="50" customBuiltin="1"/>
    <cellStyle name="40% - 1. jelölőszín" xfId="677" builtinId="31" customBuiltin="1"/>
    <cellStyle name="40% - 2. jelölőszín" xfId="680" builtinId="35" customBuiltin="1"/>
    <cellStyle name="40% - 3. jelölőszín" xfId="683" builtinId="39" customBuiltin="1"/>
    <cellStyle name="40% - 4. jelölőszín" xfId="686" builtinId="43" customBuiltin="1"/>
    <cellStyle name="40% - 5. jelölőszín" xfId="689" builtinId="47" customBuiltin="1"/>
    <cellStyle name="40% - 6. jelölőszín" xfId="692" builtinId="51" customBuiltin="1"/>
    <cellStyle name="60% - 1. jelölőszín" xfId="678" builtinId="32" customBuiltin="1"/>
    <cellStyle name="60% - 2. jelölőszín" xfId="681" builtinId="36" customBuiltin="1"/>
    <cellStyle name="60% - 3. jelölőszín" xfId="684" builtinId="40" customBuiltin="1"/>
    <cellStyle name="60% - 4. jelölőszín" xfId="687" builtinId="44" customBuiltin="1"/>
    <cellStyle name="60% - 5. jelölőszín" xfId="690" builtinId="48" customBuiltin="1"/>
    <cellStyle name="60% - 6. jelölőszín" xfId="693" builtinId="52" customBuiltin="1"/>
    <cellStyle name="Accent1" xfId="1"/>
    <cellStyle name="Accent1 - 20%" xfId="2"/>
    <cellStyle name="Accent1 - 20% 2" xfId="61"/>
    <cellStyle name="Accent1 - 20% 2 2" xfId="134"/>
    <cellStyle name="Accent1 - 20% 2 2 2" xfId="287"/>
    <cellStyle name="Accent1 - 20% 2 2 2 2" xfId="600"/>
    <cellStyle name="Accent1 - 20% 2 2 3" xfId="447"/>
    <cellStyle name="Accent1 - 20% 2 3" xfId="216"/>
    <cellStyle name="Accent1 - 20% 2 3 2" xfId="529"/>
    <cellStyle name="Accent1 - 20% 2 4" xfId="376"/>
    <cellStyle name="Accent1 - 20% 3" xfId="111"/>
    <cellStyle name="Accent1 - 20% 3 2" xfId="264"/>
    <cellStyle name="Accent1 - 20% 3 2 2" xfId="577"/>
    <cellStyle name="Accent1 - 20% 3 3" xfId="424"/>
    <cellStyle name="Accent1 - 20% 4" xfId="204"/>
    <cellStyle name="Accent1 - 20% 4 2" xfId="517"/>
    <cellStyle name="Accent1 - 20% 5" xfId="359"/>
    <cellStyle name="Accent1 - 40%" xfId="3"/>
    <cellStyle name="Accent1 - 40% 2" xfId="62"/>
    <cellStyle name="Accent1 - 40% 2 2" xfId="135"/>
    <cellStyle name="Accent1 - 40% 2 2 2" xfId="288"/>
    <cellStyle name="Accent1 - 40% 2 2 2 2" xfId="601"/>
    <cellStyle name="Accent1 - 40% 2 2 3" xfId="448"/>
    <cellStyle name="Accent1 - 40% 2 3" xfId="217"/>
    <cellStyle name="Accent1 - 40% 2 3 2" xfId="530"/>
    <cellStyle name="Accent1 - 40% 2 4" xfId="377"/>
    <cellStyle name="Accent1 - 40% 3" xfId="112"/>
    <cellStyle name="Accent1 - 40% 3 2" xfId="265"/>
    <cellStyle name="Accent1 - 40% 3 2 2" xfId="578"/>
    <cellStyle name="Accent1 - 40% 3 3" xfId="425"/>
    <cellStyle name="Accent1 - 40% 4" xfId="205"/>
    <cellStyle name="Accent1 - 40% 4 2" xfId="518"/>
    <cellStyle name="Accent1 - 40% 5" xfId="360"/>
    <cellStyle name="Accent1 - 60%" xfId="4"/>
    <cellStyle name="Accent1 2" xfId="83" hidden="1"/>
    <cellStyle name="Accent1 2" xfId="97" hidden="1"/>
    <cellStyle name="Accent1 2" xfId="105" hidden="1"/>
    <cellStyle name="Accent1 2" xfId="155" hidden="1"/>
    <cellStyle name="Accent1 2" xfId="168" hidden="1"/>
    <cellStyle name="Accent1 2" xfId="176" hidden="1"/>
    <cellStyle name="Accent1 2" xfId="128" hidden="1"/>
    <cellStyle name="Accent1 2" xfId="191" hidden="1"/>
    <cellStyle name="Accent1 2" xfId="198" hidden="1"/>
    <cellStyle name="Accent1 2" xfId="237" hidden="1"/>
    <cellStyle name="Accent1 2" xfId="250" hidden="1"/>
    <cellStyle name="Accent1 2" xfId="258" hidden="1"/>
    <cellStyle name="Accent1 2" xfId="308" hidden="1"/>
    <cellStyle name="Accent1 2" xfId="321" hidden="1"/>
    <cellStyle name="Accent1 2" xfId="329" hidden="1"/>
    <cellStyle name="Accent1 2" xfId="281" hidden="1"/>
    <cellStyle name="Accent1 2" xfId="344" hidden="1"/>
    <cellStyle name="Accent1 2" xfId="351" hidden="1"/>
    <cellStyle name="Accent1 2" xfId="397" hidden="1"/>
    <cellStyle name="Accent1 2" xfId="410" hidden="1"/>
    <cellStyle name="Accent1 2" xfId="418" hidden="1"/>
    <cellStyle name="Accent1 2" xfId="468" hidden="1"/>
    <cellStyle name="Accent1 2" xfId="481" hidden="1"/>
    <cellStyle name="Accent1 2" xfId="489" hidden="1"/>
    <cellStyle name="Accent1 2" xfId="441" hidden="1"/>
    <cellStyle name="Accent1 2" xfId="504" hidden="1"/>
    <cellStyle name="Accent1 2" xfId="511" hidden="1"/>
    <cellStyle name="Accent1 2" xfId="550" hidden="1"/>
    <cellStyle name="Accent1 2" xfId="563" hidden="1"/>
    <cellStyle name="Accent1 2" xfId="571" hidden="1"/>
    <cellStyle name="Accent1 2" xfId="621" hidden="1"/>
    <cellStyle name="Accent1 2" xfId="634" hidden="1"/>
    <cellStyle name="Accent1 2" xfId="642" hidden="1"/>
    <cellStyle name="Accent1 2" xfId="594" hidden="1"/>
    <cellStyle name="Accent1 2" xfId="657" hidden="1"/>
    <cellStyle name="Accent1 2" xfId="664" hidden="1"/>
    <cellStyle name="Accent2" xfId="5"/>
    <cellStyle name="Accent2 - 20%" xfId="6"/>
    <cellStyle name="Accent2 - 20% 2" xfId="63"/>
    <cellStyle name="Accent2 - 20% 2 2" xfId="136"/>
    <cellStyle name="Accent2 - 20% 2 2 2" xfId="289"/>
    <cellStyle name="Accent2 - 20% 2 2 2 2" xfId="602"/>
    <cellStyle name="Accent2 - 20% 2 2 3" xfId="449"/>
    <cellStyle name="Accent2 - 20% 2 3" xfId="218"/>
    <cellStyle name="Accent2 - 20% 2 3 2" xfId="531"/>
    <cellStyle name="Accent2 - 20% 2 4" xfId="378"/>
    <cellStyle name="Accent2 - 20% 3" xfId="113"/>
    <cellStyle name="Accent2 - 20% 3 2" xfId="266"/>
    <cellStyle name="Accent2 - 20% 3 2 2" xfId="579"/>
    <cellStyle name="Accent2 - 20% 3 3" xfId="426"/>
    <cellStyle name="Accent2 - 20% 4" xfId="206"/>
    <cellStyle name="Accent2 - 20% 4 2" xfId="519"/>
    <cellStyle name="Accent2 - 20% 5" xfId="361"/>
    <cellStyle name="Accent2 - 40%" xfId="7"/>
    <cellStyle name="Accent2 - 40% 2" xfId="64"/>
    <cellStyle name="Accent2 - 40% 2 2" xfId="137"/>
    <cellStyle name="Accent2 - 40% 2 2 2" xfId="290"/>
    <cellStyle name="Accent2 - 40% 2 2 2 2" xfId="603"/>
    <cellStyle name="Accent2 - 40% 2 2 3" xfId="450"/>
    <cellStyle name="Accent2 - 40% 2 3" xfId="219"/>
    <cellStyle name="Accent2 - 40% 2 3 2" xfId="532"/>
    <cellStyle name="Accent2 - 40% 2 4" xfId="379"/>
    <cellStyle name="Accent2 - 40% 3" xfId="114"/>
    <cellStyle name="Accent2 - 40% 3 2" xfId="267"/>
    <cellStyle name="Accent2 - 40% 3 2 2" xfId="580"/>
    <cellStyle name="Accent2 - 40% 3 3" xfId="427"/>
    <cellStyle name="Accent2 - 40% 4" xfId="207"/>
    <cellStyle name="Accent2 - 40% 4 2" xfId="520"/>
    <cellStyle name="Accent2 - 40% 5" xfId="362"/>
    <cellStyle name="Accent2 - 60%" xfId="8"/>
    <cellStyle name="Accent2 2" xfId="84" hidden="1"/>
    <cellStyle name="Accent2 2" xfId="98" hidden="1"/>
    <cellStyle name="Accent2 2" xfId="106" hidden="1"/>
    <cellStyle name="Accent2 2" xfId="156" hidden="1"/>
    <cellStyle name="Accent2 2" xfId="169" hidden="1"/>
    <cellStyle name="Accent2 2" xfId="177" hidden="1"/>
    <cellStyle name="Accent2 2" xfId="129" hidden="1"/>
    <cellStyle name="Accent2 2" xfId="192" hidden="1"/>
    <cellStyle name="Accent2 2" xfId="199" hidden="1"/>
    <cellStyle name="Accent2 2" xfId="238" hidden="1"/>
    <cellStyle name="Accent2 2" xfId="251" hidden="1"/>
    <cellStyle name="Accent2 2" xfId="259" hidden="1"/>
    <cellStyle name="Accent2 2" xfId="309" hidden="1"/>
    <cellStyle name="Accent2 2" xfId="322" hidden="1"/>
    <cellStyle name="Accent2 2" xfId="330" hidden="1"/>
    <cellStyle name="Accent2 2" xfId="282" hidden="1"/>
    <cellStyle name="Accent2 2" xfId="345" hidden="1"/>
    <cellStyle name="Accent2 2" xfId="352" hidden="1"/>
    <cellStyle name="Accent2 2" xfId="398" hidden="1"/>
    <cellStyle name="Accent2 2" xfId="411" hidden="1"/>
    <cellStyle name="Accent2 2" xfId="419" hidden="1"/>
    <cellStyle name="Accent2 2" xfId="469" hidden="1"/>
    <cellStyle name="Accent2 2" xfId="482" hidden="1"/>
    <cellStyle name="Accent2 2" xfId="490" hidden="1"/>
    <cellStyle name="Accent2 2" xfId="442" hidden="1"/>
    <cellStyle name="Accent2 2" xfId="505" hidden="1"/>
    <cellStyle name="Accent2 2" xfId="512" hidden="1"/>
    <cellStyle name="Accent2 2" xfId="551" hidden="1"/>
    <cellStyle name="Accent2 2" xfId="564" hidden="1"/>
    <cellStyle name="Accent2 2" xfId="572" hidden="1"/>
    <cellStyle name="Accent2 2" xfId="622" hidden="1"/>
    <cellStyle name="Accent2 2" xfId="635" hidden="1"/>
    <cellStyle name="Accent2 2" xfId="643" hidden="1"/>
    <cellStyle name="Accent2 2" xfId="595" hidden="1"/>
    <cellStyle name="Accent2 2" xfId="658" hidden="1"/>
    <cellStyle name="Accent2 2" xfId="665" hidden="1"/>
    <cellStyle name="Accent3" xfId="9"/>
    <cellStyle name="Accent3 - 20%" xfId="10"/>
    <cellStyle name="Accent3 - 20% 2" xfId="65"/>
    <cellStyle name="Accent3 - 20% 2 2" xfId="138"/>
    <cellStyle name="Accent3 - 20% 2 2 2" xfId="291"/>
    <cellStyle name="Accent3 - 20% 2 2 2 2" xfId="604"/>
    <cellStyle name="Accent3 - 20% 2 2 3" xfId="451"/>
    <cellStyle name="Accent3 - 20% 2 3" xfId="220"/>
    <cellStyle name="Accent3 - 20% 2 3 2" xfId="533"/>
    <cellStyle name="Accent3 - 20% 2 4" xfId="380"/>
    <cellStyle name="Accent3 - 20% 3" xfId="115"/>
    <cellStyle name="Accent3 - 20% 3 2" xfId="268"/>
    <cellStyle name="Accent3 - 20% 3 2 2" xfId="581"/>
    <cellStyle name="Accent3 - 20% 3 3" xfId="428"/>
    <cellStyle name="Accent3 - 20% 4" xfId="208"/>
    <cellStyle name="Accent3 - 20% 4 2" xfId="521"/>
    <cellStyle name="Accent3 - 20% 5" xfId="363"/>
    <cellStyle name="Accent3 - 40%" xfId="11"/>
    <cellStyle name="Accent3 - 40% 2" xfId="91"/>
    <cellStyle name="Accent3 - 40% 2 2" xfId="162"/>
    <cellStyle name="Accent3 - 40% 2 2 2" xfId="315"/>
    <cellStyle name="Accent3 - 40% 2 2 2 2" xfId="628"/>
    <cellStyle name="Accent3 - 40% 2 2 3" xfId="475"/>
    <cellStyle name="Accent3 - 40% 2 3" xfId="244"/>
    <cellStyle name="Accent3 - 40% 2 3 2" xfId="557"/>
    <cellStyle name="Accent3 - 40% 2 4" xfId="404"/>
    <cellStyle name="Accent3 - 40% 3" xfId="66"/>
    <cellStyle name="Accent3 - 40% 3 2" xfId="139"/>
    <cellStyle name="Accent3 - 40% 3 2 2" xfId="292"/>
    <cellStyle name="Accent3 - 40% 3 2 2 2" xfId="605"/>
    <cellStyle name="Accent3 - 40% 3 2 3" xfId="452"/>
    <cellStyle name="Accent3 - 40% 3 3" xfId="221"/>
    <cellStyle name="Accent3 - 40% 3 3 2" xfId="534"/>
    <cellStyle name="Accent3 - 40% 3 4" xfId="381"/>
    <cellStyle name="Accent3 - 40% 4" xfId="116"/>
    <cellStyle name="Accent3 - 40% 4 2" xfId="269"/>
    <cellStyle name="Accent3 - 40% 4 2 2" xfId="582"/>
    <cellStyle name="Accent3 - 40% 4 3" xfId="429"/>
    <cellStyle name="Accent3 - 40% 5" xfId="209"/>
    <cellStyle name="Accent3 - 40% 5 2" xfId="522"/>
    <cellStyle name="Accent3 - 40% 6" xfId="364"/>
    <cellStyle name="Accent3 - 60%" xfId="12"/>
    <cellStyle name="Accent3 2" xfId="85" hidden="1"/>
    <cellStyle name="Accent3 2" xfId="99" hidden="1"/>
    <cellStyle name="Accent3 2" xfId="107" hidden="1"/>
    <cellStyle name="Accent3 2" xfId="157" hidden="1"/>
    <cellStyle name="Accent3 2" xfId="170" hidden="1"/>
    <cellStyle name="Accent3 2" xfId="178" hidden="1"/>
    <cellStyle name="Accent3 2" xfId="130" hidden="1"/>
    <cellStyle name="Accent3 2" xfId="193" hidden="1"/>
    <cellStyle name="Accent3 2" xfId="200" hidden="1"/>
    <cellStyle name="Accent3 2" xfId="239" hidden="1"/>
    <cellStyle name="Accent3 2" xfId="252" hidden="1"/>
    <cellStyle name="Accent3 2" xfId="260" hidden="1"/>
    <cellStyle name="Accent3 2" xfId="310" hidden="1"/>
    <cellStyle name="Accent3 2" xfId="323" hidden="1"/>
    <cellStyle name="Accent3 2" xfId="331" hidden="1"/>
    <cellStyle name="Accent3 2" xfId="283" hidden="1"/>
    <cellStyle name="Accent3 2" xfId="346" hidden="1"/>
    <cellStyle name="Accent3 2" xfId="353" hidden="1"/>
    <cellStyle name="Accent3 2" xfId="399" hidden="1"/>
    <cellStyle name="Accent3 2" xfId="412" hidden="1"/>
    <cellStyle name="Accent3 2" xfId="420" hidden="1"/>
    <cellStyle name="Accent3 2" xfId="470" hidden="1"/>
    <cellStyle name="Accent3 2" xfId="483" hidden="1"/>
    <cellStyle name="Accent3 2" xfId="491" hidden="1"/>
    <cellStyle name="Accent3 2" xfId="443" hidden="1"/>
    <cellStyle name="Accent3 2" xfId="506" hidden="1"/>
    <cellStyle name="Accent3 2" xfId="513" hidden="1"/>
    <cellStyle name="Accent3 2" xfId="552" hidden="1"/>
    <cellStyle name="Accent3 2" xfId="565" hidden="1"/>
    <cellStyle name="Accent3 2" xfId="573" hidden="1"/>
    <cellStyle name="Accent3 2" xfId="623" hidden="1"/>
    <cellStyle name="Accent3 2" xfId="636" hidden="1"/>
    <cellStyle name="Accent3 2" xfId="644" hidden="1"/>
    <cellStyle name="Accent3 2" xfId="596" hidden="1"/>
    <cellStyle name="Accent3 2" xfId="659" hidden="1"/>
    <cellStyle name="Accent3 2" xfId="666" hidden="1"/>
    <cellStyle name="Accent4" xfId="13"/>
    <cellStyle name="Accent4 - 20%" xfId="14"/>
    <cellStyle name="Accent4 - 20% 2" xfId="67"/>
    <cellStyle name="Accent4 - 20% 2 2" xfId="140"/>
    <cellStyle name="Accent4 - 20% 2 2 2" xfId="293"/>
    <cellStyle name="Accent4 - 20% 2 2 2 2" xfId="606"/>
    <cellStyle name="Accent4 - 20% 2 2 3" xfId="453"/>
    <cellStyle name="Accent4 - 20% 2 3" xfId="222"/>
    <cellStyle name="Accent4 - 20% 2 3 2" xfId="535"/>
    <cellStyle name="Accent4 - 20% 2 4" xfId="382"/>
    <cellStyle name="Accent4 - 20% 3" xfId="117"/>
    <cellStyle name="Accent4 - 20% 3 2" xfId="270"/>
    <cellStyle name="Accent4 - 20% 3 2 2" xfId="583"/>
    <cellStyle name="Accent4 - 20% 3 3" xfId="430"/>
    <cellStyle name="Accent4 - 20% 4" xfId="210"/>
    <cellStyle name="Accent4 - 20% 4 2" xfId="523"/>
    <cellStyle name="Accent4 - 20% 5" xfId="365"/>
    <cellStyle name="Accent4 - 40%" xfId="15"/>
    <cellStyle name="Accent4 - 40% 2" xfId="68"/>
    <cellStyle name="Accent4 - 40% 2 2" xfId="141"/>
    <cellStyle name="Accent4 - 40% 2 2 2" xfId="294"/>
    <cellStyle name="Accent4 - 40% 2 2 2 2" xfId="607"/>
    <cellStyle name="Accent4 - 40% 2 2 3" xfId="454"/>
    <cellStyle name="Accent4 - 40% 2 3" xfId="223"/>
    <cellStyle name="Accent4 - 40% 2 3 2" xfId="536"/>
    <cellStyle name="Accent4 - 40% 2 4" xfId="383"/>
    <cellStyle name="Accent4 - 40% 3" xfId="118"/>
    <cellStyle name="Accent4 - 40% 3 2" xfId="271"/>
    <cellStyle name="Accent4 - 40% 3 2 2" xfId="584"/>
    <cellStyle name="Accent4 - 40% 3 3" xfId="431"/>
    <cellStyle name="Accent4 - 40% 4" xfId="211"/>
    <cellStyle name="Accent4 - 40% 4 2" xfId="524"/>
    <cellStyle name="Accent4 - 40% 5" xfId="366"/>
    <cellStyle name="Accent4 - 60%" xfId="16"/>
    <cellStyle name="Accent4 2" xfId="86" hidden="1"/>
    <cellStyle name="Accent4 2" xfId="100" hidden="1"/>
    <cellStyle name="Accent4 2" xfId="108" hidden="1"/>
    <cellStyle name="Accent4 2" xfId="158" hidden="1"/>
    <cellStyle name="Accent4 2" xfId="171" hidden="1"/>
    <cellStyle name="Accent4 2" xfId="179" hidden="1"/>
    <cellStyle name="Accent4 2" xfId="131" hidden="1"/>
    <cellStyle name="Accent4 2" xfId="194" hidden="1"/>
    <cellStyle name="Accent4 2" xfId="201" hidden="1"/>
    <cellStyle name="Accent4 2" xfId="240" hidden="1"/>
    <cellStyle name="Accent4 2" xfId="253" hidden="1"/>
    <cellStyle name="Accent4 2" xfId="261" hidden="1"/>
    <cellStyle name="Accent4 2" xfId="311" hidden="1"/>
    <cellStyle name="Accent4 2" xfId="324" hidden="1"/>
    <cellStyle name="Accent4 2" xfId="332" hidden="1"/>
    <cellStyle name="Accent4 2" xfId="284" hidden="1"/>
    <cellStyle name="Accent4 2" xfId="347" hidden="1"/>
    <cellStyle name="Accent4 2" xfId="354" hidden="1"/>
    <cellStyle name="Accent4 2" xfId="400" hidden="1"/>
    <cellStyle name="Accent4 2" xfId="413" hidden="1"/>
    <cellStyle name="Accent4 2" xfId="421" hidden="1"/>
    <cellStyle name="Accent4 2" xfId="471" hidden="1"/>
    <cellStyle name="Accent4 2" xfId="484" hidden="1"/>
    <cellStyle name="Accent4 2" xfId="492" hidden="1"/>
    <cellStyle name="Accent4 2" xfId="444" hidden="1"/>
    <cellStyle name="Accent4 2" xfId="507" hidden="1"/>
    <cellStyle name="Accent4 2" xfId="514" hidden="1"/>
    <cellStyle name="Accent4 2" xfId="553" hidden="1"/>
    <cellStyle name="Accent4 2" xfId="566" hidden="1"/>
    <cellStyle name="Accent4 2" xfId="574" hidden="1"/>
    <cellStyle name="Accent4 2" xfId="624" hidden="1"/>
    <cellStyle name="Accent4 2" xfId="637" hidden="1"/>
    <cellStyle name="Accent4 2" xfId="645" hidden="1"/>
    <cellStyle name="Accent4 2" xfId="597" hidden="1"/>
    <cellStyle name="Accent4 2" xfId="660" hidden="1"/>
    <cellStyle name="Accent4 2" xfId="667" hidden="1"/>
    <cellStyle name="Accent5" xfId="17"/>
    <cellStyle name="Accent5 - 20%" xfId="18"/>
    <cellStyle name="Accent5 - 20% 2" xfId="69"/>
    <cellStyle name="Accent5 - 20% 2 2" xfId="142"/>
    <cellStyle name="Accent5 - 20% 2 2 2" xfId="295"/>
    <cellStyle name="Accent5 - 20% 2 2 2 2" xfId="608"/>
    <cellStyle name="Accent5 - 20% 2 2 3" xfId="455"/>
    <cellStyle name="Accent5 - 20% 2 3" xfId="224"/>
    <cellStyle name="Accent5 - 20% 2 3 2" xfId="537"/>
    <cellStyle name="Accent5 - 20% 2 4" xfId="384"/>
    <cellStyle name="Accent5 - 20% 3" xfId="119"/>
    <cellStyle name="Accent5 - 20% 3 2" xfId="272"/>
    <cellStyle name="Accent5 - 20% 3 2 2" xfId="585"/>
    <cellStyle name="Accent5 - 20% 3 3" xfId="432"/>
    <cellStyle name="Accent5 - 20% 4" xfId="212"/>
    <cellStyle name="Accent5 - 20% 4 2" xfId="525"/>
    <cellStyle name="Accent5 - 20% 5" xfId="367"/>
    <cellStyle name="Accent5 - 40%" xfId="19"/>
    <cellStyle name="Accent5 - 40% 2" xfId="70"/>
    <cellStyle name="Accent5 - 40% 2 2" xfId="143"/>
    <cellStyle name="Accent5 - 40% 2 2 2" xfId="296"/>
    <cellStyle name="Accent5 - 40% 2 2 2 2" xfId="609"/>
    <cellStyle name="Accent5 - 40% 2 2 3" xfId="456"/>
    <cellStyle name="Accent5 - 40% 2 3" xfId="225"/>
    <cellStyle name="Accent5 - 40% 2 3 2" xfId="538"/>
    <cellStyle name="Accent5 - 40% 2 4" xfId="385"/>
    <cellStyle name="Accent5 - 40% 3" xfId="120"/>
    <cellStyle name="Accent5 - 40% 3 2" xfId="273"/>
    <cellStyle name="Accent5 - 40% 3 2 2" xfId="586"/>
    <cellStyle name="Accent5 - 40% 3 3" xfId="433"/>
    <cellStyle name="Accent5 - 40% 4" xfId="213"/>
    <cellStyle name="Accent5 - 40% 4 2" xfId="526"/>
    <cellStyle name="Accent5 - 40% 5" xfId="368"/>
    <cellStyle name="Accent5 - 60%" xfId="20"/>
    <cellStyle name="Accent5 2" xfId="87" hidden="1"/>
    <cellStyle name="Accent5 2" xfId="101" hidden="1"/>
    <cellStyle name="Accent5 2" xfId="109" hidden="1"/>
    <cellStyle name="Accent5 2" xfId="159" hidden="1"/>
    <cellStyle name="Accent5 2" xfId="172" hidden="1"/>
    <cellStyle name="Accent5 2" xfId="180" hidden="1"/>
    <cellStyle name="Accent5 2" xfId="132" hidden="1"/>
    <cellStyle name="Accent5 2" xfId="195" hidden="1"/>
    <cellStyle name="Accent5 2" xfId="202" hidden="1"/>
    <cellStyle name="Accent5 2" xfId="241" hidden="1"/>
    <cellStyle name="Accent5 2" xfId="254" hidden="1"/>
    <cellStyle name="Accent5 2" xfId="262" hidden="1"/>
    <cellStyle name="Accent5 2" xfId="312" hidden="1"/>
    <cellStyle name="Accent5 2" xfId="325" hidden="1"/>
    <cellStyle name="Accent5 2" xfId="333" hidden="1"/>
    <cellStyle name="Accent5 2" xfId="285" hidden="1"/>
    <cellStyle name="Accent5 2" xfId="348" hidden="1"/>
    <cellStyle name="Accent5 2" xfId="355" hidden="1"/>
    <cellStyle name="Accent5 2" xfId="401" hidden="1"/>
    <cellStyle name="Accent5 2" xfId="414" hidden="1"/>
    <cellStyle name="Accent5 2" xfId="422" hidden="1"/>
    <cellStyle name="Accent5 2" xfId="472" hidden="1"/>
    <cellStyle name="Accent5 2" xfId="485" hidden="1"/>
    <cellStyle name="Accent5 2" xfId="493" hidden="1"/>
    <cellStyle name="Accent5 2" xfId="445" hidden="1"/>
    <cellStyle name="Accent5 2" xfId="508" hidden="1"/>
    <cellStyle name="Accent5 2" xfId="515" hidden="1"/>
    <cellStyle name="Accent5 2" xfId="554" hidden="1"/>
    <cellStyle name="Accent5 2" xfId="567" hidden="1"/>
    <cellStyle name="Accent5 2" xfId="575" hidden="1"/>
    <cellStyle name="Accent5 2" xfId="625" hidden="1"/>
    <cellStyle name="Accent5 2" xfId="638" hidden="1"/>
    <cellStyle name="Accent5 2" xfId="646" hidden="1"/>
    <cellStyle name="Accent5 2" xfId="598" hidden="1"/>
    <cellStyle name="Accent5 2" xfId="661" hidden="1"/>
    <cellStyle name="Accent5 2" xfId="668" hidden="1"/>
    <cellStyle name="Accent6" xfId="21"/>
    <cellStyle name="Accent6 - 20%" xfId="22"/>
    <cellStyle name="Accent6 - 20% 2" xfId="71"/>
    <cellStyle name="Accent6 - 20% 2 2" xfId="144"/>
    <cellStyle name="Accent6 - 20% 2 2 2" xfId="297"/>
    <cellStyle name="Accent6 - 20% 2 2 2 2" xfId="610"/>
    <cellStyle name="Accent6 - 20% 2 2 3" xfId="457"/>
    <cellStyle name="Accent6 - 20% 2 3" xfId="226"/>
    <cellStyle name="Accent6 - 20% 2 3 2" xfId="539"/>
    <cellStyle name="Accent6 - 20% 2 4" xfId="386"/>
    <cellStyle name="Accent6 - 20% 3" xfId="121"/>
    <cellStyle name="Accent6 - 20% 3 2" xfId="274"/>
    <cellStyle name="Accent6 - 20% 3 2 2" xfId="587"/>
    <cellStyle name="Accent6 - 20% 3 3" xfId="434"/>
    <cellStyle name="Accent6 - 20% 4" xfId="214"/>
    <cellStyle name="Accent6 - 20% 4 2" xfId="527"/>
    <cellStyle name="Accent6 - 20% 5" xfId="369"/>
    <cellStyle name="Accent6 - 40%" xfId="23"/>
    <cellStyle name="Accent6 - 40% 2" xfId="72"/>
    <cellStyle name="Accent6 - 40% 2 2" xfId="145"/>
    <cellStyle name="Accent6 - 40% 2 2 2" xfId="298"/>
    <cellStyle name="Accent6 - 40% 2 2 2 2" xfId="611"/>
    <cellStyle name="Accent6 - 40% 2 2 3" xfId="458"/>
    <cellStyle name="Accent6 - 40% 2 3" xfId="227"/>
    <cellStyle name="Accent6 - 40% 2 3 2" xfId="540"/>
    <cellStyle name="Accent6 - 40% 2 4" xfId="387"/>
    <cellStyle name="Accent6 - 40% 3" xfId="122"/>
    <cellStyle name="Accent6 - 40% 3 2" xfId="275"/>
    <cellStyle name="Accent6 - 40% 3 2 2" xfId="588"/>
    <cellStyle name="Accent6 - 40% 3 3" xfId="435"/>
    <cellStyle name="Accent6 - 40% 4" xfId="215"/>
    <cellStyle name="Accent6 - 40% 4 2" xfId="528"/>
    <cellStyle name="Accent6 - 40% 5" xfId="370"/>
    <cellStyle name="Accent6 - 60%" xfId="24"/>
    <cellStyle name="Accent6 2" xfId="88" hidden="1"/>
    <cellStyle name="Accent6 2" xfId="102" hidden="1"/>
    <cellStyle name="Accent6 2" xfId="110" hidden="1"/>
    <cellStyle name="Accent6 2" xfId="160" hidden="1"/>
    <cellStyle name="Accent6 2" xfId="173" hidden="1"/>
    <cellStyle name="Accent6 2" xfId="181" hidden="1"/>
    <cellStyle name="Accent6 2" xfId="133" hidden="1"/>
    <cellStyle name="Accent6 2" xfId="196" hidden="1"/>
    <cellStyle name="Accent6 2" xfId="203" hidden="1"/>
    <cellStyle name="Accent6 2" xfId="242" hidden="1"/>
    <cellStyle name="Accent6 2" xfId="255" hidden="1"/>
    <cellStyle name="Accent6 2" xfId="263" hidden="1"/>
    <cellStyle name="Accent6 2" xfId="313" hidden="1"/>
    <cellStyle name="Accent6 2" xfId="326" hidden="1"/>
    <cellStyle name="Accent6 2" xfId="334" hidden="1"/>
    <cellStyle name="Accent6 2" xfId="286" hidden="1"/>
    <cellStyle name="Accent6 2" xfId="349" hidden="1"/>
    <cellStyle name="Accent6 2" xfId="356" hidden="1"/>
    <cellStyle name="Accent6 2" xfId="402" hidden="1"/>
    <cellStyle name="Accent6 2" xfId="415" hidden="1"/>
    <cellStyle name="Accent6 2" xfId="423" hidden="1"/>
    <cellStyle name="Accent6 2" xfId="473" hidden="1"/>
    <cellStyle name="Accent6 2" xfId="486" hidden="1"/>
    <cellStyle name="Accent6 2" xfId="494" hidden="1"/>
    <cellStyle name="Accent6 2" xfId="446" hidden="1"/>
    <cellStyle name="Accent6 2" xfId="509" hidden="1"/>
    <cellStyle name="Accent6 2" xfId="516" hidden="1"/>
    <cellStyle name="Accent6 2" xfId="555" hidden="1"/>
    <cellStyle name="Accent6 2" xfId="568" hidden="1"/>
    <cellStyle name="Accent6 2" xfId="576" hidden="1"/>
    <cellStyle name="Accent6 2" xfId="626" hidden="1"/>
    <cellStyle name="Accent6 2" xfId="639" hidden="1"/>
    <cellStyle name="Accent6 2" xfId="647" hidden="1"/>
    <cellStyle name="Accent6 2" xfId="599" hidden="1"/>
    <cellStyle name="Accent6 2" xfId="662" hidden="1"/>
    <cellStyle name="Accent6 2" xfId="669" hidden="1"/>
    <cellStyle name="Bad" xfId="44" hidden="1"/>
    <cellStyle name="Bad" xfId="372" hidden="1"/>
    <cellStyle name="Bad 2" xfId="78" hidden="1"/>
    <cellStyle name="Bad 2" xfId="93" hidden="1"/>
    <cellStyle name="Bad 2" xfId="74" hidden="1"/>
    <cellStyle name="Bad 2" xfId="150" hidden="1"/>
    <cellStyle name="Bad 2" xfId="164" hidden="1"/>
    <cellStyle name="Bad 2" xfId="146" hidden="1"/>
    <cellStyle name="Bad 2" xfId="124" hidden="1"/>
    <cellStyle name="Bad 2" xfId="187" hidden="1"/>
    <cellStyle name="Bad 2" xfId="182" hidden="1"/>
    <cellStyle name="Bad 2" xfId="232" hidden="1"/>
    <cellStyle name="Bad 2" xfId="246" hidden="1"/>
    <cellStyle name="Bad 2" xfId="228" hidden="1"/>
    <cellStyle name="Bad 2" xfId="303" hidden="1"/>
    <cellStyle name="Bad 2" xfId="317" hidden="1"/>
    <cellStyle name="Bad 2" xfId="299" hidden="1"/>
    <cellStyle name="Bad 2" xfId="277" hidden="1"/>
    <cellStyle name="Bad 2" xfId="340" hidden="1"/>
    <cellStyle name="Bad 2" xfId="335" hidden="1"/>
    <cellStyle name="Bad 2" xfId="392" hidden="1"/>
    <cellStyle name="Bad 2" xfId="406" hidden="1"/>
    <cellStyle name="Bad 2" xfId="388" hidden="1"/>
    <cellStyle name="Bad 2" xfId="463" hidden="1"/>
    <cellStyle name="Bad 2" xfId="477" hidden="1"/>
    <cellStyle name="Bad 2" xfId="459" hidden="1"/>
    <cellStyle name="Bad 2" xfId="437" hidden="1"/>
    <cellStyle name="Bad 2" xfId="500" hidden="1"/>
    <cellStyle name="Bad 2" xfId="495" hidden="1"/>
    <cellStyle name="Bad 2" xfId="545" hidden="1"/>
    <cellStyle name="Bad 2" xfId="559" hidden="1"/>
    <cellStyle name="Bad 2" xfId="541" hidden="1"/>
    <cellStyle name="Bad 2" xfId="616" hidden="1"/>
    <cellStyle name="Bad 2" xfId="630" hidden="1"/>
    <cellStyle name="Bad 2" xfId="612" hidden="1"/>
    <cellStyle name="Bad 2" xfId="590" hidden="1"/>
    <cellStyle name="Bad 2" xfId="653" hidden="1"/>
    <cellStyle name="Bad 2" xfId="648" hidden="1"/>
    <cellStyle name="Bevitel" xfId="46" builtinId="20" hidden="1"/>
    <cellStyle name="Bevitel" xfId="699" builtinId="20" customBuiltin="1"/>
    <cellStyle name="Calculation" xfId="48" hidden="1"/>
    <cellStyle name="Calculation" xfId="374" hidden="1"/>
    <cellStyle name="Calculation 2" xfId="81" hidden="1"/>
    <cellStyle name="Calculation 2" xfId="95" hidden="1"/>
    <cellStyle name="Calculation 2" xfId="76" hidden="1"/>
    <cellStyle name="Calculation 2" xfId="153" hidden="1"/>
    <cellStyle name="Calculation 2" xfId="166" hidden="1"/>
    <cellStyle name="Calculation 2" xfId="148" hidden="1"/>
    <cellStyle name="Calculation 2" xfId="126" hidden="1"/>
    <cellStyle name="Calculation 2" xfId="189" hidden="1"/>
    <cellStyle name="Calculation 2" xfId="184" hidden="1"/>
    <cellStyle name="Calculation 2" xfId="235" hidden="1"/>
    <cellStyle name="Calculation 2" xfId="248" hidden="1"/>
    <cellStyle name="Calculation 2" xfId="230" hidden="1"/>
    <cellStyle name="Calculation 2" xfId="306" hidden="1"/>
    <cellStyle name="Calculation 2" xfId="319" hidden="1"/>
    <cellStyle name="Calculation 2" xfId="301" hidden="1"/>
    <cellStyle name="Calculation 2" xfId="279" hidden="1"/>
    <cellStyle name="Calculation 2" xfId="342" hidden="1"/>
    <cellStyle name="Calculation 2" xfId="337" hidden="1"/>
    <cellStyle name="Calculation 2" xfId="395" hidden="1"/>
    <cellStyle name="Calculation 2" xfId="408" hidden="1"/>
    <cellStyle name="Calculation 2" xfId="390" hidden="1"/>
    <cellStyle name="Calculation 2" xfId="466" hidden="1"/>
    <cellStyle name="Calculation 2" xfId="479" hidden="1"/>
    <cellStyle name="Calculation 2" xfId="461" hidden="1"/>
    <cellStyle name="Calculation 2" xfId="439" hidden="1"/>
    <cellStyle name="Calculation 2" xfId="502" hidden="1"/>
    <cellStyle name="Calculation 2" xfId="497" hidden="1"/>
    <cellStyle name="Calculation 2" xfId="548" hidden="1"/>
    <cellStyle name="Calculation 2" xfId="561" hidden="1"/>
    <cellStyle name="Calculation 2" xfId="543" hidden="1"/>
    <cellStyle name="Calculation 2" xfId="619" hidden="1"/>
    <cellStyle name="Calculation 2" xfId="632" hidden="1"/>
    <cellStyle name="Calculation 2" xfId="614" hidden="1"/>
    <cellStyle name="Calculation 2" xfId="592" hidden="1"/>
    <cellStyle name="Calculation 2" xfId="655" hidden="1"/>
    <cellStyle name="Calculation 2" xfId="650" hidden="1"/>
    <cellStyle name="Check Cell" xfId="50" hidden="1"/>
    <cellStyle name="Check Cell" xfId="375" hidden="1"/>
    <cellStyle name="Check Cell 2" xfId="82" hidden="1"/>
    <cellStyle name="Check Cell 2" xfId="96" hidden="1"/>
    <cellStyle name="Check Cell 2" xfId="80" hidden="1"/>
    <cellStyle name="Check Cell 2" xfId="154" hidden="1"/>
    <cellStyle name="Check Cell 2" xfId="167" hidden="1"/>
    <cellStyle name="Check Cell 2" xfId="152" hidden="1"/>
    <cellStyle name="Check Cell 2" xfId="127" hidden="1"/>
    <cellStyle name="Check Cell 2" xfId="190" hidden="1"/>
    <cellStyle name="Check Cell 2" xfId="185" hidden="1"/>
    <cellStyle name="Check Cell 2" xfId="236" hidden="1"/>
    <cellStyle name="Check Cell 2" xfId="249" hidden="1"/>
    <cellStyle name="Check Cell 2" xfId="234" hidden="1"/>
    <cellStyle name="Check Cell 2" xfId="307" hidden="1"/>
    <cellStyle name="Check Cell 2" xfId="320" hidden="1"/>
    <cellStyle name="Check Cell 2" xfId="305" hidden="1"/>
    <cellStyle name="Check Cell 2" xfId="280" hidden="1"/>
    <cellStyle name="Check Cell 2" xfId="343" hidden="1"/>
    <cellStyle name="Check Cell 2" xfId="338" hidden="1"/>
    <cellStyle name="Check Cell 2" xfId="396" hidden="1"/>
    <cellStyle name="Check Cell 2" xfId="409" hidden="1"/>
    <cellStyle name="Check Cell 2" xfId="394" hidden="1"/>
    <cellStyle name="Check Cell 2" xfId="467" hidden="1"/>
    <cellStyle name="Check Cell 2" xfId="480" hidden="1"/>
    <cellStyle name="Check Cell 2" xfId="465" hidden="1"/>
    <cellStyle name="Check Cell 2" xfId="440" hidden="1"/>
    <cellStyle name="Check Cell 2" xfId="503" hidden="1"/>
    <cellStyle name="Check Cell 2" xfId="498" hidden="1"/>
    <cellStyle name="Check Cell 2" xfId="549" hidden="1"/>
    <cellStyle name="Check Cell 2" xfId="562" hidden="1"/>
    <cellStyle name="Check Cell 2" xfId="547" hidden="1"/>
    <cellStyle name="Check Cell 2" xfId="620" hidden="1"/>
    <cellStyle name="Check Cell 2" xfId="633" hidden="1"/>
    <cellStyle name="Check Cell 2" xfId="618" hidden="1"/>
    <cellStyle name="Check Cell 2" xfId="593" hidden="1"/>
    <cellStyle name="Check Cell 2" xfId="656" hidden="1"/>
    <cellStyle name="Check Cell 2" xfId="651" hidden="1"/>
    <cellStyle name="Cím" xfId="670" builtinId="15" customBuiltin="1"/>
    <cellStyle name="Címsor 1" xfId="39" builtinId="16" hidden="1"/>
    <cellStyle name="Címsor 1" xfId="695" builtinId="16" customBuiltin="1"/>
    <cellStyle name="Címsor 2" xfId="40" builtinId="17" hidden="1"/>
    <cellStyle name="Címsor 2" xfId="696" builtinId="17" customBuiltin="1"/>
    <cellStyle name="Címsor 3" xfId="41" builtinId="18" hidden="1"/>
    <cellStyle name="Címsor 3" xfId="697" builtinId="18" customBuiltin="1"/>
    <cellStyle name="Címsor 4" xfId="42" builtinId="19" hidden="1"/>
    <cellStyle name="Címsor 4" xfId="698" builtinId="19" customBuiltin="1"/>
    <cellStyle name="Ellenőrzőcella" xfId="674" builtinId="23" customBuiltin="1"/>
    <cellStyle name="Emphasis 1" xfId="25"/>
    <cellStyle name="Emphasis 2" xfId="26"/>
    <cellStyle name="Emphasis 3" xfId="27"/>
    <cellStyle name="Figyelmeztetés" xfId="51" builtinId="11" hidden="1"/>
    <cellStyle name="Figyelmeztetés" xfId="702" builtinId="11" customBuiltin="1"/>
    <cellStyle name="Good" xfId="43" hidden="1"/>
    <cellStyle name="Good" xfId="371" hidden="1"/>
    <cellStyle name="Good 2" xfId="77" hidden="1"/>
    <cellStyle name="Good 2" xfId="92" hidden="1"/>
    <cellStyle name="Good 2" xfId="104" hidden="1"/>
    <cellStyle name="Good 2" xfId="149" hidden="1"/>
    <cellStyle name="Good 2" xfId="163" hidden="1"/>
    <cellStyle name="Good 2" xfId="175" hidden="1"/>
    <cellStyle name="Good 2" xfId="123" hidden="1"/>
    <cellStyle name="Good 2" xfId="186" hidden="1"/>
    <cellStyle name="Good 2" xfId="197" hidden="1"/>
    <cellStyle name="Good 2" xfId="231" hidden="1"/>
    <cellStyle name="Good 2" xfId="245" hidden="1"/>
    <cellStyle name="Good 2" xfId="257" hidden="1"/>
    <cellStyle name="Good 2" xfId="302" hidden="1"/>
    <cellStyle name="Good 2" xfId="316" hidden="1"/>
    <cellStyle name="Good 2" xfId="328" hidden="1"/>
    <cellStyle name="Good 2" xfId="276" hidden="1"/>
    <cellStyle name="Good 2" xfId="339" hidden="1"/>
    <cellStyle name="Good 2" xfId="350" hidden="1"/>
    <cellStyle name="Good 2" xfId="391" hidden="1"/>
    <cellStyle name="Good 2" xfId="405" hidden="1"/>
    <cellStyle name="Good 2" xfId="417" hidden="1"/>
    <cellStyle name="Good 2" xfId="462" hidden="1"/>
    <cellStyle name="Good 2" xfId="476" hidden="1"/>
    <cellStyle name="Good 2" xfId="488" hidden="1"/>
    <cellStyle name="Good 2" xfId="436" hidden="1"/>
    <cellStyle name="Good 2" xfId="499" hidden="1"/>
    <cellStyle name="Good 2" xfId="510" hidden="1"/>
    <cellStyle name="Good 2" xfId="544" hidden="1"/>
    <cellStyle name="Good 2" xfId="558" hidden="1"/>
    <cellStyle name="Good 2" xfId="570" hidden="1"/>
    <cellStyle name="Good 2" xfId="615" hidden="1"/>
    <cellStyle name="Good 2" xfId="629" hidden="1"/>
    <cellStyle name="Good 2" xfId="641" hidden="1"/>
    <cellStyle name="Good 2" xfId="589" hidden="1"/>
    <cellStyle name="Good 2" xfId="652" hidden="1"/>
    <cellStyle name="Good 2" xfId="663" hidden="1"/>
    <cellStyle name="Heading 1" xfId="28"/>
    <cellStyle name="Heading 2" xfId="29"/>
    <cellStyle name="Heading 3" xfId="30"/>
    <cellStyle name="Heading 4" xfId="31"/>
    <cellStyle name="Hivatkozott cella" xfId="49" builtinId="24" hidden="1"/>
    <cellStyle name="Hivatkozott cella" xfId="701" builtinId="24" customBuiltin="1"/>
    <cellStyle name="Input" xfId="32"/>
    <cellStyle name="Jegyzet" xfId="52" builtinId="10" hidden="1"/>
    <cellStyle name="Jegyzet" xfId="703" builtinId="10" customBuiltin="1"/>
    <cellStyle name="Jelölőszín 1" xfId="54" builtinId="29" hidden="1"/>
    <cellStyle name="Jelölőszín 1" xfId="704" builtinId="29" customBuiltin="1"/>
    <cellStyle name="Jelölőszín 2" xfId="55" builtinId="33" hidden="1"/>
    <cellStyle name="Jelölőszín 2" xfId="705" builtinId="33" customBuiltin="1"/>
    <cellStyle name="Jelölőszín 3" xfId="56" builtinId="37" hidden="1"/>
    <cellStyle name="Jelölőszín 3" xfId="706" builtinId="37" customBuiltin="1"/>
    <cellStyle name="Jelölőszín 4" xfId="57" builtinId="41" hidden="1"/>
    <cellStyle name="Jelölőszín 4" xfId="707" builtinId="41" customBuiltin="1"/>
    <cellStyle name="Jelölőszín 5" xfId="58" builtinId="45" hidden="1"/>
    <cellStyle name="Jelölőszín 5" xfId="708" builtinId="45" customBuiltin="1"/>
    <cellStyle name="Jelölőszín 6" xfId="59" builtinId="49" hidden="1"/>
    <cellStyle name="Jelölőszín 6" xfId="709" builtinId="49" customBuiltin="1"/>
    <cellStyle name="Jó" xfId="671" builtinId="26" customBuiltin="1"/>
    <cellStyle name="Kimenet" xfId="47" builtinId="21" hidden="1"/>
    <cellStyle name="Kimenet" xfId="700" builtinId="21" customBuiltin="1"/>
    <cellStyle name="Linked Cell" xfId="33"/>
    <cellStyle name="Magyarázó szöveg" xfId="675" builtinId="53" customBuiltin="1"/>
    <cellStyle name="Neutral" xfId="45" hidden="1"/>
    <cellStyle name="Neutral" xfId="373" hidden="1"/>
    <cellStyle name="Neutral 2" xfId="79" hidden="1"/>
    <cellStyle name="Neutral 2" xfId="94" hidden="1"/>
    <cellStyle name="Neutral 2" xfId="75" hidden="1"/>
    <cellStyle name="Neutral 2" xfId="151" hidden="1"/>
    <cellStyle name="Neutral 2" xfId="165" hidden="1"/>
    <cellStyle name="Neutral 2" xfId="147" hidden="1"/>
    <cellStyle name="Neutral 2" xfId="125" hidden="1"/>
    <cellStyle name="Neutral 2" xfId="188" hidden="1"/>
    <cellStyle name="Neutral 2" xfId="183" hidden="1"/>
    <cellStyle name="Neutral 2" xfId="233" hidden="1"/>
    <cellStyle name="Neutral 2" xfId="247" hidden="1"/>
    <cellStyle name="Neutral 2" xfId="229" hidden="1"/>
    <cellStyle name="Neutral 2" xfId="304" hidden="1"/>
    <cellStyle name="Neutral 2" xfId="318" hidden="1"/>
    <cellStyle name="Neutral 2" xfId="300" hidden="1"/>
    <cellStyle name="Neutral 2" xfId="278" hidden="1"/>
    <cellStyle name="Neutral 2" xfId="341" hidden="1"/>
    <cellStyle name="Neutral 2" xfId="336" hidden="1"/>
    <cellStyle name="Neutral 2" xfId="393" hidden="1"/>
    <cellStyle name="Neutral 2" xfId="407" hidden="1"/>
    <cellStyle name="Neutral 2" xfId="389" hidden="1"/>
    <cellStyle name="Neutral 2" xfId="464" hidden="1"/>
    <cellStyle name="Neutral 2" xfId="478" hidden="1"/>
    <cellStyle name="Neutral 2" xfId="460" hidden="1"/>
    <cellStyle name="Neutral 2" xfId="438" hidden="1"/>
    <cellStyle name="Neutral 2" xfId="501" hidden="1"/>
    <cellStyle name="Neutral 2" xfId="496" hidden="1"/>
    <cellStyle name="Neutral 2" xfId="546" hidden="1"/>
    <cellStyle name="Neutral 2" xfId="560" hidden="1"/>
    <cellStyle name="Neutral 2" xfId="542" hidden="1"/>
    <cellStyle name="Neutral 2" xfId="617" hidden="1"/>
    <cellStyle name="Neutral 2" xfId="631" hidden="1"/>
    <cellStyle name="Neutral 2" xfId="613" hidden="1"/>
    <cellStyle name="Neutral 2" xfId="591" hidden="1"/>
    <cellStyle name="Neutral 2" xfId="654" hidden="1"/>
    <cellStyle name="Neutral 2" xfId="649" hidden="1"/>
    <cellStyle name="Normál" xfId="0" builtinId="0"/>
    <cellStyle name="Normál 2" xfId="60"/>
    <cellStyle name="Normál 2 2" xfId="89"/>
    <cellStyle name="Normál 3" xfId="103"/>
    <cellStyle name="Normál 3 2" xfId="90"/>
    <cellStyle name="Normál 3 2 2" xfId="161"/>
    <cellStyle name="Normál 3 2 2 2" xfId="314"/>
    <cellStyle name="Normál 3 2 2 2 2" xfId="627"/>
    <cellStyle name="Normál 3 2 2 3" xfId="474"/>
    <cellStyle name="Normál 3 2 3" xfId="243"/>
    <cellStyle name="Normál 3 2 3 2" xfId="556"/>
    <cellStyle name="Normál 3 2 4" xfId="403"/>
    <cellStyle name="Normál 3 3" xfId="174"/>
    <cellStyle name="Normál 3 3 2" xfId="327"/>
    <cellStyle name="Normál 3 3 2 2" xfId="640"/>
    <cellStyle name="Normál 3 3 3" xfId="487"/>
    <cellStyle name="Normál 3 4" xfId="256"/>
    <cellStyle name="Normál 3 4 2" xfId="569"/>
    <cellStyle name="Normál 3 5" xfId="416"/>
    <cellStyle name="Normál 4" xfId="694"/>
    <cellStyle name="Note" xfId="34"/>
    <cellStyle name="Note 2" xfId="73"/>
    <cellStyle name="Output" xfId="35"/>
    <cellStyle name="Összesen" xfId="53" builtinId="25" hidden="1"/>
    <cellStyle name="Összesen" xfId="37" builtinId="25" customBuiltin="1"/>
    <cellStyle name="Rossz" xfId="358" builtinId="27" customBuiltin="1"/>
    <cellStyle name="Semleges" xfId="672" builtinId="28" customBuiltin="1"/>
    <cellStyle name="Sheet Title" xfId="36"/>
    <cellStyle name="Számítás" xfId="673" builtinId="22" customBuiltin="1"/>
    <cellStyle name="Százalék" xfId="357" builtinId="5"/>
    <cellStyle name="Warning Text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7"/>
  <sheetViews>
    <sheetView tabSelected="1" view="pageBreakPreview" zoomScaleNormal="80" zoomScaleSheetLayoutView="100" workbookViewId="0">
      <pane xSplit="3" ySplit="6" topLeftCell="D7" activePane="bottomRight" state="frozen"/>
      <selection pane="topRight" activeCell="D1" sqref="D1"/>
      <selection pane="bottomLeft" activeCell="A13" sqref="A13"/>
      <selection pane="bottomRight" activeCell="AO56" sqref="AO56"/>
    </sheetView>
  </sheetViews>
  <sheetFormatPr defaultColWidth="9.28515625" defaultRowHeight="12.75" x14ac:dyDescent="0.2"/>
  <cols>
    <col min="1" max="1" width="5.5703125" style="18" customWidth="1"/>
    <col min="2" max="2" width="14.5703125" style="229" customWidth="1"/>
    <col min="3" max="3" width="39.28515625" style="14" customWidth="1"/>
    <col min="4" max="4" width="22.28515625" style="14" hidden="1" customWidth="1"/>
    <col min="5" max="5" width="17.28515625" style="14" hidden="1" customWidth="1"/>
    <col min="6" max="6" width="5" style="14" bestFit="1" customWidth="1"/>
    <col min="7" max="7" width="5" style="14" customWidth="1"/>
    <col min="8" max="8" width="6.28515625" style="14" bestFit="1" customWidth="1"/>
    <col min="9" max="9" width="5" style="14" customWidth="1"/>
    <col min="10" max="10" width="7.7109375" style="14" bestFit="1" customWidth="1"/>
    <col min="11" max="11" width="3.5703125" style="114" customWidth="1"/>
    <col min="12" max="12" width="4.28515625" style="114" bestFit="1" customWidth="1"/>
    <col min="13" max="13" width="2.7109375" style="114" bestFit="1" customWidth="1"/>
    <col min="14" max="14" width="2.42578125" style="114" bestFit="1" customWidth="1"/>
    <col min="15" max="15" width="4.28515625" style="114" bestFit="1" customWidth="1"/>
    <col min="16" max="16" width="3.5703125" style="114" customWidth="1"/>
    <col min="17" max="17" width="4.28515625" style="114" bestFit="1" customWidth="1"/>
    <col min="18" max="18" width="2.7109375" style="114" bestFit="1" customWidth="1"/>
    <col min="19" max="19" width="2.42578125" style="114" bestFit="1" customWidth="1"/>
    <col min="20" max="20" width="4.28515625" style="114" bestFit="1" customWidth="1"/>
    <col min="21" max="21" width="3.5703125" style="114" customWidth="1"/>
    <col min="22" max="22" width="4.28515625" style="114" bestFit="1" customWidth="1"/>
    <col min="23" max="23" width="3.42578125" style="114" bestFit="1" customWidth="1"/>
    <col min="24" max="24" width="2.42578125" style="114" bestFit="1" customWidth="1"/>
    <col min="25" max="25" width="4.28515625" style="114" bestFit="1" customWidth="1"/>
    <col min="26" max="26" width="3.5703125" style="114" customWidth="1"/>
    <col min="27" max="27" width="4.28515625" style="114" bestFit="1" customWidth="1"/>
    <col min="28" max="28" width="3.42578125" style="114" bestFit="1" customWidth="1"/>
    <col min="29" max="29" width="2.42578125" style="114" bestFit="1" customWidth="1"/>
    <col min="30" max="30" width="4.28515625" style="114" bestFit="1" customWidth="1"/>
    <col min="31" max="31" width="3.5703125" style="114" customWidth="1"/>
    <col min="32" max="32" width="4.28515625" style="114" bestFit="1" customWidth="1"/>
    <col min="33" max="33" width="3" style="114" bestFit="1" customWidth="1"/>
    <col min="34" max="34" width="2.42578125" style="114" bestFit="1" customWidth="1"/>
    <col min="35" max="35" width="4.28515625" style="114" bestFit="1" customWidth="1"/>
    <col min="36" max="36" width="3.5703125" style="114" customWidth="1"/>
    <col min="37" max="37" width="4.28515625" style="114" bestFit="1" customWidth="1"/>
    <col min="38" max="38" width="3" style="114" bestFit="1" customWidth="1"/>
    <col min="39" max="39" width="2.42578125" style="114" bestFit="1" customWidth="1"/>
    <col min="40" max="40" width="4.28515625" style="114" bestFit="1" customWidth="1"/>
    <col min="41" max="41" width="4.5703125" style="17" bestFit="1" customWidth="1"/>
    <col min="42" max="42" width="15.28515625" style="114" bestFit="1" customWidth="1"/>
    <col min="43" max="43" width="4.28515625" style="17" hidden="1" customWidth="1"/>
    <col min="44" max="44" width="14.5703125" style="114" hidden="1" customWidth="1"/>
    <col min="45" max="46" width="0" style="114" hidden="1" customWidth="1"/>
    <col min="47" max="16384" width="9.28515625" style="114"/>
  </cols>
  <sheetData>
    <row r="1" spans="1:44" ht="15.75" x14ac:dyDescent="0.2">
      <c r="B1" s="394" t="s">
        <v>208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</row>
    <row r="2" spans="1:44" s="49" customFormat="1" x14ac:dyDescent="0.2">
      <c r="A2" s="398" t="s">
        <v>18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399"/>
      <c r="AQ2" s="399"/>
      <c r="AR2" s="399"/>
    </row>
    <row r="3" spans="1:44" s="49" customFormat="1" ht="13.5" thickBot="1" x14ac:dyDescent="0.25">
      <c r="A3" s="18"/>
      <c r="B3" s="15"/>
      <c r="C3" s="62"/>
      <c r="D3" s="62"/>
      <c r="E3" s="62"/>
      <c r="F3" s="62"/>
      <c r="G3" s="62"/>
      <c r="H3" s="62"/>
      <c r="I3" s="62"/>
      <c r="J3" s="62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18"/>
      <c r="AQ3" s="18"/>
    </row>
    <row r="4" spans="1:44" s="49" customFormat="1" x14ac:dyDescent="0.2">
      <c r="A4" s="402"/>
      <c r="B4" s="389" t="s">
        <v>16</v>
      </c>
      <c r="C4" s="381" t="s">
        <v>2</v>
      </c>
      <c r="D4" s="383" t="s">
        <v>39</v>
      </c>
      <c r="E4" s="385" t="s">
        <v>40</v>
      </c>
      <c r="F4" s="1" t="s">
        <v>0</v>
      </c>
      <c r="G4" s="20"/>
      <c r="H4" s="20"/>
      <c r="I4" s="20"/>
      <c r="J4" s="369" t="s">
        <v>56</v>
      </c>
      <c r="K4" s="371" t="s">
        <v>1</v>
      </c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400"/>
      <c r="AP4" s="396" t="s">
        <v>22</v>
      </c>
      <c r="AQ4" s="377"/>
      <c r="AR4" s="363" t="s">
        <v>22</v>
      </c>
    </row>
    <row r="5" spans="1:44" s="49" customFormat="1" ht="13.5" thickBot="1" x14ac:dyDescent="0.25">
      <c r="A5" s="403"/>
      <c r="B5" s="390"/>
      <c r="C5" s="391"/>
      <c r="D5" s="384"/>
      <c r="E5" s="386"/>
      <c r="F5" s="3" t="s">
        <v>3</v>
      </c>
      <c r="G5" s="88" t="s">
        <v>10</v>
      </c>
      <c r="H5" s="88" t="s">
        <v>12</v>
      </c>
      <c r="I5" s="88" t="s">
        <v>87</v>
      </c>
      <c r="J5" s="370"/>
      <c r="K5" s="4"/>
      <c r="L5" s="5"/>
      <c r="M5" s="5" t="s">
        <v>4</v>
      </c>
      <c r="N5" s="5"/>
      <c r="O5" s="241"/>
      <c r="P5" s="5"/>
      <c r="Q5" s="5"/>
      <c r="R5" s="5" t="s">
        <v>5</v>
      </c>
      <c r="S5" s="5"/>
      <c r="T5" s="241"/>
      <c r="U5" s="5"/>
      <c r="V5" s="5"/>
      <c r="W5" s="5" t="s">
        <v>6</v>
      </c>
      <c r="X5" s="5"/>
      <c r="Y5" s="241"/>
      <c r="Z5" s="5"/>
      <c r="AA5" s="5"/>
      <c r="AB5" s="5" t="s">
        <v>7</v>
      </c>
      <c r="AC5" s="5"/>
      <c r="AD5" s="241"/>
      <c r="AE5" s="5"/>
      <c r="AF5" s="5"/>
      <c r="AG5" s="5" t="s">
        <v>8</v>
      </c>
      <c r="AH5" s="5"/>
      <c r="AI5" s="241"/>
      <c r="AJ5" s="4"/>
      <c r="AK5" s="5"/>
      <c r="AL5" s="5" t="s">
        <v>9</v>
      </c>
      <c r="AM5" s="5"/>
      <c r="AN5" s="242"/>
      <c r="AO5" s="401"/>
      <c r="AP5" s="397"/>
      <c r="AQ5" s="378"/>
      <c r="AR5" s="364"/>
    </row>
    <row r="6" spans="1:44" s="49" customFormat="1" ht="12.75" customHeight="1" x14ac:dyDescent="0.2">
      <c r="A6" s="215"/>
      <c r="B6" s="234"/>
      <c r="C6" s="235"/>
      <c r="D6" s="236"/>
      <c r="E6" s="236"/>
      <c r="F6" s="237"/>
      <c r="G6" s="216"/>
      <c r="H6" s="216"/>
      <c r="I6" s="216"/>
      <c r="J6" s="243"/>
      <c r="K6" s="215" t="s">
        <v>10</v>
      </c>
      <c r="L6" s="216" t="s">
        <v>12</v>
      </c>
      <c r="M6" s="216" t="s">
        <v>11</v>
      </c>
      <c r="N6" s="216" t="s">
        <v>13</v>
      </c>
      <c r="O6" s="244" t="s">
        <v>14</v>
      </c>
      <c r="P6" s="215" t="s">
        <v>10</v>
      </c>
      <c r="Q6" s="216" t="s">
        <v>12</v>
      </c>
      <c r="R6" s="216" t="s">
        <v>11</v>
      </c>
      <c r="S6" s="216" t="s">
        <v>13</v>
      </c>
      <c r="T6" s="244" t="s">
        <v>14</v>
      </c>
      <c r="U6" s="215" t="s">
        <v>10</v>
      </c>
      <c r="V6" s="216" t="s">
        <v>12</v>
      </c>
      <c r="W6" s="216" t="s">
        <v>11</v>
      </c>
      <c r="X6" s="216" t="s">
        <v>13</v>
      </c>
      <c r="Y6" s="244" t="s">
        <v>14</v>
      </c>
      <c r="Z6" s="215" t="s">
        <v>10</v>
      </c>
      <c r="AA6" s="216" t="s">
        <v>12</v>
      </c>
      <c r="AB6" s="216" t="s">
        <v>11</v>
      </c>
      <c r="AC6" s="216" t="s">
        <v>13</v>
      </c>
      <c r="AD6" s="244" t="s">
        <v>14</v>
      </c>
      <c r="AE6" s="215" t="s">
        <v>10</v>
      </c>
      <c r="AF6" s="216" t="s">
        <v>12</v>
      </c>
      <c r="AG6" s="216" t="s">
        <v>11</v>
      </c>
      <c r="AH6" s="216" t="s">
        <v>13</v>
      </c>
      <c r="AI6" s="244" t="s">
        <v>14</v>
      </c>
      <c r="AJ6" s="215" t="s">
        <v>10</v>
      </c>
      <c r="AK6" s="216" t="s">
        <v>12</v>
      </c>
      <c r="AL6" s="216" t="s">
        <v>11</v>
      </c>
      <c r="AM6" s="216" t="s">
        <v>13</v>
      </c>
      <c r="AN6" s="244" t="s">
        <v>14</v>
      </c>
      <c r="AO6" s="238"/>
      <c r="AP6" s="251" t="s">
        <v>16</v>
      </c>
      <c r="AQ6" s="252"/>
      <c r="AR6" s="253"/>
    </row>
    <row r="7" spans="1:44" s="49" customFormat="1" ht="12.75" customHeight="1" x14ac:dyDescent="0.2">
      <c r="A7" s="21"/>
      <c r="B7" s="392" t="s">
        <v>19</v>
      </c>
      <c r="C7" s="395"/>
      <c r="D7" s="63"/>
      <c r="E7" s="63"/>
      <c r="F7" s="254">
        <f t="shared" ref="F7:M7" si="0">SUM(F8:F11)</f>
        <v>19</v>
      </c>
      <c r="G7" s="254">
        <f t="shared" si="0"/>
        <v>11</v>
      </c>
      <c r="H7" s="254">
        <f t="shared" si="0"/>
        <v>8</v>
      </c>
      <c r="I7" s="254">
        <f t="shared" si="0"/>
        <v>0</v>
      </c>
      <c r="J7" s="254">
        <f t="shared" si="0"/>
        <v>23</v>
      </c>
      <c r="K7" s="245">
        <f t="shared" si="0"/>
        <v>6</v>
      </c>
      <c r="L7" s="239">
        <f t="shared" si="0"/>
        <v>5</v>
      </c>
      <c r="M7" s="239">
        <f t="shared" si="0"/>
        <v>0</v>
      </c>
      <c r="N7" s="239"/>
      <c r="O7" s="246">
        <f>SUM(O8:O11)</f>
        <v>12</v>
      </c>
      <c r="P7" s="21">
        <f>SUM(P8:P11)</f>
        <v>5</v>
      </c>
      <c r="Q7" s="239">
        <f>SUM(Q8:Q11)</f>
        <v>3</v>
      </c>
      <c r="R7" s="239">
        <f>SUM(R8:R11)</f>
        <v>0</v>
      </c>
      <c r="S7" s="239"/>
      <c r="T7" s="246">
        <f>SUM(T8:T11)</f>
        <v>11</v>
      </c>
      <c r="U7" s="21">
        <f>SUM(U8:U11)</f>
        <v>0</v>
      </c>
      <c r="V7" s="239">
        <f>SUM(V8:V11)</f>
        <v>0</v>
      </c>
      <c r="W7" s="239">
        <f>SUM(W8:W11)</f>
        <v>0</v>
      </c>
      <c r="X7" s="239"/>
      <c r="Y7" s="246">
        <f>SUM(Y8:Y11)</f>
        <v>0</v>
      </c>
      <c r="Z7" s="21">
        <f>SUM(Z8:Z11)</f>
        <v>0</v>
      </c>
      <c r="AA7" s="239">
        <f>SUM(AA8:AA11)</f>
        <v>0</v>
      </c>
      <c r="AB7" s="239">
        <f>SUM(AB8:AB11)</f>
        <v>0</v>
      </c>
      <c r="AC7" s="239"/>
      <c r="AD7" s="246">
        <f>SUM(AD8:AD11)</f>
        <v>0</v>
      </c>
      <c r="AE7" s="21">
        <f>SUM(AE8:AE11)</f>
        <v>0</v>
      </c>
      <c r="AF7" s="239">
        <f>SUM(AF8:AF11)</f>
        <v>0</v>
      </c>
      <c r="AG7" s="239">
        <f>SUM(AG8:AG11)</f>
        <v>0</v>
      </c>
      <c r="AH7" s="239"/>
      <c r="AI7" s="246">
        <f>SUM(AI8:AI11)</f>
        <v>0</v>
      </c>
      <c r="AJ7" s="21">
        <f>SUM(AJ8:AJ11)</f>
        <v>0</v>
      </c>
      <c r="AK7" s="239">
        <f>SUM(AK8:AK11)</f>
        <v>0</v>
      </c>
      <c r="AL7" s="239">
        <f>SUM(AL8:AL11)</f>
        <v>0</v>
      </c>
      <c r="AM7" s="239"/>
      <c r="AN7" s="246">
        <f>SUM(AN8:AN11)</f>
        <v>0</v>
      </c>
      <c r="AO7" s="255"/>
      <c r="AP7" s="256"/>
      <c r="AQ7" s="254"/>
      <c r="AR7" s="257"/>
    </row>
    <row r="8" spans="1:44" s="91" customFormat="1" ht="12.75" customHeight="1" x14ac:dyDescent="0.2">
      <c r="A8" s="27" t="s">
        <v>4</v>
      </c>
      <c r="B8" s="13" t="s">
        <v>209</v>
      </c>
      <c r="C8" s="89" t="s">
        <v>86</v>
      </c>
      <c r="D8" s="37" t="s">
        <v>59</v>
      </c>
      <c r="E8" s="37" t="s">
        <v>58</v>
      </c>
      <c r="F8" s="38">
        <f t="shared" ref="F8:F11" si="1">SUM(K8:M8)+SUM(P8:R8)+SUM(U8:W8)+SUM(Z8:AB8)+SUM(AE8:AG8)+SUM(AJ8:AL8)</f>
        <v>6</v>
      </c>
      <c r="G8" s="137">
        <f t="shared" ref="G8:G11" si="2">K8+P8+U8+Z8+AE8+AJ8</f>
        <v>3</v>
      </c>
      <c r="H8" s="137">
        <f>L8+Q8+V8+AA8+AF8+AK8</f>
        <v>3</v>
      </c>
      <c r="I8" s="137">
        <f t="shared" ref="I8:I11" si="3">M8+R8+W8+AB8+AG8+AL8</f>
        <v>0</v>
      </c>
      <c r="J8" s="219">
        <f t="shared" ref="J8:J11" si="4">O8+T8+Y8+AD8+AI8+AN8</f>
        <v>6</v>
      </c>
      <c r="K8" s="38">
        <v>3</v>
      </c>
      <c r="L8" s="137">
        <v>3</v>
      </c>
      <c r="M8" s="247">
        <v>0</v>
      </c>
      <c r="N8" s="248" t="s">
        <v>42</v>
      </c>
      <c r="O8" s="219">
        <v>6</v>
      </c>
      <c r="P8" s="38"/>
      <c r="Q8" s="137"/>
      <c r="R8" s="247"/>
      <c r="S8" s="248"/>
      <c r="T8" s="219"/>
      <c r="U8" s="247"/>
      <c r="V8" s="137"/>
      <c r="W8" s="247"/>
      <c r="X8" s="248"/>
      <c r="Y8" s="219"/>
      <c r="Z8" s="38"/>
      <c r="AA8" s="137"/>
      <c r="AB8" s="247"/>
      <c r="AC8" s="248"/>
      <c r="AD8" s="219"/>
      <c r="AE8" s="38"/>
      <c r="AF8" s="137"/>
      <c r="AG8" s="247"/>
      <c r="AH8" s="248"/>
      <c r="AI8" s="219"/>
      <c r="AJ8" s="249"/>
      <c r="AK8" s="137"/>
      <c r="AL8" s="247"/>
      <c r="AM8" s="248"/>
      <c r="AN8" s="219"/>
      <c r="AO8" s="90"/>
      <c r="AP8" s="258"/>
      <c r="AQ8" s="259"/>
      <c r="AR8" s="260"/>
    </row>
    <row r="9" spans="1:44" s="91" customFormat="1" ht="12.75" customHeight="1" x14ac:dyDescent="0.2">
      <c r="A9" s="117" t="s">
        <v>5</v>
      </c>
      <c r="B9" s="118" t="s">
        <v>151</v>
      </c>
      <c r="C9" s="92" t="s">
        <v>43</v>
      </c>
      <c r="D9" s="36" t="s">
        <v>60</v>
      </c>
      <c r="E9" s="36" t="s">
        <v>61</v>
      </c>
      <c r="F9" s="39">
        <f t="shared" si="1"/>
        <v>5</v>
      </c>
      <c r="G9" s="53">
        <f t="shared" si="2"/>
        <v>3</v>
      </c>
      <c r="H9" s="53">
        <f t="shared" ref="H9:H11" si="5">L9+Q9+V9+AA9+AF9+AK9</f>
        <v>2</v>
      </c>
      <c r="I9" s="53">
        <f t="shared" si="3"/>
        <v>0</v>
      </c>
      <c r="J9" s="55">
        <f t="shared" si="4"/>
        <v>6</v>
      </c>
      <c r="K9" s="39">
        <v>3</v>
      </c>
      <c r="L9" s="53">
        <v>2</v>
      </c>
      <c r="M9" s="120">
        <v>0</v>
      </c>
      <c r="N9" s="54" t="s">
        <v>42</v>
      </c>
      <c r="O9" s="55">
        <v>6</v>
      </c>
      <c r="P9" s="39"/>
      <c r="Q9" s="53"/>
      <c r="R9" s="120"/>
      <c r="S9" s="54"/>
      <c r="T9" s="55"/>
      <c r="U9" s="120"/>
      <c r="V9" s="53"/>
      <c r="W9" s="120"/>
      <c r="X9" s="54"/>
      <c r="Y9" s="55"/>
      <c r="Z9" s="39"/>
      <c r="AA9" s="53"/>
      <c r="AB9" s="120"/>
      <c r="AC9" s="54"/>
      <c r="AD9" s="55"/>
      <c r="AE9" s="39"/>
      <c r="AF9" s="53"/>
      <c r="AG9" s="120"/>
      <c r="AH9" s="54"/>
      <c r="AI9" s="55"/>
      <c r="AJ9" s="39"/>
      <c r="AK9" s="43"/>
      <c r="AL9" s="120"/>
      <c r="AM9" s="54"/>
      <c r="AN9" s="55"/>
      <c r="AO9" s="67"/>
      <c r="AP9" s="93"/>
      <c r="AQ9" s="26"/>
      <c r="AR9" s="59"/>
    </row>
    <row r="10" spans="1:44" s="91" customFormat="1" ht="12.75" customHeight="1" x14ac:dyDescent="0.2">
      <c r="A10" s="117" t="s">
        <v>6</v>
      </c>
      <c r="B10" s="118" t="s">
        <v>152</v>
      </c>
      <c r="C10" s="92" t="s">
        <v>44</v>
      </c>
      <c r="D10" s="36" t="s">
        <v>60</v>
      </c>
      <c r="E10" s="36" t="s">
        <v>61</v>
      </c>
      <c r="F10" s="39">
        <f t="shared" si="1"/>
        <v>5</v>
      </c>
      <c r="G10" s="53">
        <f t="shared" si="2"/>
        <v>3</v>
      </c>
      <c r="H10" s="53">
        <f t="shared" si="5"/>
        <v>2</v>
      </c>
      <c r="I10" s="53">
        <f t="shared" si="3"/>
        <v>0</v>
      </c>
      <c r="J10" s="55">
        <f t="shared" si="4"/>
        <v>6</v>
      </c>
      <c r="K10" s="39"/>
      <c r="L10" s="53"/>
      <c r="M10" s="120"/>
      <c r="N10" s="54"/>
      <c r="O10" s="55"/>
      <c r="P10" s="39">
        <v>3</v>
      </c>
      <c r="Q10" s="53">
        <v>2</v>
      </c>
      <c r="R10" s="54">
        <v>0</v>
      </c>
      <c r="S10" s="54" t="s">
        <v>42</v>
      </c>
      <c r="T10" s="55">
        <v>6</v>
      </c>
      <c r="U10" s="120"/>
      <c r="V10" s="53"/>
      <c r="W10" s="120"/>
      <c r="X10" s="54"/>
      <c r="Y10" s="55"/>
      <c r="Z10" s="39"/>
      <c r="AA10" s="53"/>
      <c r="AB10" s="120"/>
      <c r="AC10" s="54"/>
      <c r="AD10" s="55"/>
      <c r="AE10" s="39"/>
      <c r="AF10" s="53"/>
      <c r="AG10" s="120"/>
      <c r="AH10" s="54"/>
      <c r="AI10" s="55"/>
      <c r="AJ10" s="39"/>
      <c r="AK10" s="43"/>
      <c r="AL10" s="120"/>
      <c r="AM10" s="54"/>
      <c r="AN10" s="55"/>
      <c r="AO10" s="94" t="str">
        <f>A9</f>
        <v>2.</v>
      </c>
      <c r="AP10" s="64" t="str">
        <f>B9</f>
        <v>NMXDM1PBNE</v>
      </c>
      <c r="AQ10" s="26"/>
      <c r="AR10" s="59"/>
    </row>
    <row r="11" spans="1:44" s="91" customFormat="1" ht="12.75" customHeight="1" thickBot="1" x14ac:dyDescent="0.25">
      <c r="A11" s="106" t="s">
        <v>7</v>
      </c>
      <c r="B11" s="222" t="s">
        <v>153</v>
      </c>
      <c r="C11" s="107" t="s">
        <v>45</v>
      </c>
      <c r="D11" s="108" t="s">
        <v>65</v>
      </c>
      <c r="E11" s="108" t="s">
        <v>65</v>
      </c>
      <c r="F11" s="166">
        <f t="shared" si="1"/>
        <v>3</v>
      </c>
      <c r="G11" s="164">
        <f t="shared" si="2"/>
        <v>2</v>
      </c>
      <c r="H11" s="164">
        <f t="shared" si="5"/>
        <v>1</v>
      </c>
      <c r="I11" s="164">
        <f t="shared" si="3"/>
        <v>0</v>
      </c>
      <c r="J11" s="220">
        <f t="shared" si="4"/>
        <v>5</v>
      </c>
      <c r="K11" s="166"/>
      <c r="L11" s="164"/>
      <c r="M11" s="156"/>
      <c r="N11" s="163"/>
      <c r="O11" s="220"/>
      <c r="P11" s="166">
        <v>2</v>
      </c>
      <c r="Q11" s="164">
        <v>1</v>
      </c>
      <c r="R11" s="156">
        <v>0</v>
      </c>
      <c r="S11" s="163" t="s">
        <v>42</v>
      </c>
      <c r="T11" s="220">
        <v>5</v>
      </c>
      <c r="U11" s="156"/>
      <c r="V11" s="164"/>
      <c r="W11" s="156"/>
      <c r="X11" s="163"/>
      <c r="Y11" s="220"/>
      <c r="Z11" s="166"/>
      <c r="AA11" s="164"/>
      <c r="AB11" s="156"/>
      <c r="AC11" s="163"/>
      <c r="AD11" s="220"/>
      <c r="AE11" s="166"/>
      <c r="AF11" s="164"/>
      <c r="AG11" s="156"/>
      <c r="AH11" s="163"/>
      <c r="AI11" s="220"/>
      <c r="AJ11" s="166"/>
      <c r="AK11" s="250"/>
      <c r="AL11" s="156"/>
      <c r="AM11" s="163"/>
      <c r="AN11" s="220"/>
      <c r="AO11" s="109"/>
      <c r="AP11" s="110"/>
      <c r="AQ11" s="111"/>
      <c r="AR11" s="112"/>
    </row>
    <row r="12" spans="1:44" ht="38.25" customHeight="1" x14ac:dyDescent="0.2">
      <c r="A12" s="367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</row>
    <row r="13" spans="1:44" s="49" customFormat="1" ht="12.75" customHeight="1" x14ac:dyDescent="0.2">
      <c r="A13" s="21"/>
      <c r="B13" s="392" t="s">
        <v>20</v>
      </c>
      <c r="C13" s="395"/>
      <c r="D13" s="63"/>
      <c r="E13" s="63"/>
      <c r="F13" s="24">
        <f t="shared" ref="F13:M13" si="6">SUM(F14:F17)</f>
        <v>9</v>
      </c>
      <c r="G13" s="239">
        <f t="shared" si="6"/>
        <v>6</v>
      </c>
      <c r="H13" s="239">
        <f t="shared" si="6"/>
        <v>3</v>
      </c>
      <c r="I13" s="239">
        <f t="shared" si="6"/>
        <v>0</v>
      </c>
      <c r="J13" s="240">
        <f t="shared" si="6"/>
        <v>13</v>
      </c>
      <c r="K13" s="24">
        <f t="shared" si="6"/>
        <v>0</v>
      </c>
      <c r="L13" s="239">
        <f t="shared" si="6"/>
        <v>0</v>
      </c>
      <c r="M13" s="239">
        <f t="shared" si="6"/>
        <v>0</v>
      </c>
      <c r="N13" s="239"/>
      <c r="O13" s="240">
        <f>SUM(O14:O17)</f>
        <v>0</v>
      </c>
      <c r="P13" s="24">
        <f>SUM(P14:P17)</f>
        <v>1</v>
      </c>
      <c r="Q13" s="239">
        <f>SUM(Q14:Q17)</f>
        <v>0</v>
      </c>
      <c r="R13" s="239">
        <f>SUM(R14:R17)</f>
        <v>0</v>
      </c>
      <c r="S13" s="239"/>
      <c r="T13" s="240">
        <f>SUM(T14:T17)</f>
        <v>3</v>
      </c>
      <c r="U13" s="24">
        <f>SUM(U14:U17)</f>
        <v>1</v>
      </c>
      <c r="V13" s="239">
        <f>SUM(V14:V17)</f>
        <v>1</v>
      </c>
      <c r="W13" s="239">
        <f>SUM(W14:W17)</f>
        <v>0</v>
      </c>
      <c r="X13" s="239"/>
      <c r="Y13" s="240">
        <f>SUM(Y14:Y17)</f>
        <v>3</v>
      </c>
      <c r="Z13" s="24">
        <f>SUM(Z14:Z17)</f>
        <v>2</v>
      </c>
      <c r="AA13" s="239">
        <f>SUM(AA14:AA17)</f>
        <v>2</v>
      </c>
      <c r="AB13" s="239">
        <f>SUM(AB14:AB17)</f>
        <v>0</v>
      </c>
      <c r="AC13" s="239"/>
      <c r="AD13" s="240">
        <f>SUM(AD14:AD17)</f>
        <v>4</v>
      </c>
      <c r="AE13" s="24">
        <f>SUM(AE14:AE17)</f>
        <v>0</v>
      </c>
      <c r="AF13" s="239">
        <f>SUM(AF14:AF17)</f>
        <v>0</v>
      </c>
      <c r="AG13" s="239">
        <f>SUM(AG14:AG17)</f>
        <v>0</v>
      </c>
      <c r="AH13" s="239"/>
      <c r="AI13" s="240">
        <f>SUM(AI14:AI17)</f>
        <v>0</v>
      </c>
      <c r="AJ13" s="24">
        <f>SUM(AJ14:AJ17)</f>
        <v>2</v>
      </c>
      <c r="AK13" s="239">
        <f>SUM(AK14:AK17)</f>
        <v>0</v>
      </c>
      <c r="AL13" s="239">
        <f>SUM(AL14:AL17)</f>
        <v>0</v>
      </c>
      <c r="AM13" s="239"/>
      <c r="AN13" s="240">
        <f>SUM(AN14:AN17)</f>
        <v>3</v>
      </c>
      <c r="AO13" s="24"/>
      <c r="AP13" s="261"/>
      <c r="AQ13" s="262"/>
      <c r="AR13" s="263"/>
    </row>
    <row r="14" spans="1:44" s="91" customFormat="1" ht="12.75" customHeight="1" x14ac:dyDescent="0.2">
      <c r="A14" s="117" t="s">
        <v>8</v>
      </c>
      <c r="B14" s="118" t="s">
        <v>191</v>
      </c>
      <c r="C14" s="113" t="s">
        <v>192</v>
      </c>
      <c r="D14" s="36" t="s">
        <v>79</v>
      </c>
      <c r="E14" s="36"/>
      <c r="F14" s="39">
        <f t="shared" ref="F14:F17" si="7">SUM(K14:M14)+SUM(P14:R14)+SUM(U14:W14)+SUM(Z14:AB14)+SUM(AE14:AG14)+SUM(AJ14:AL14)</f>
        <v>4</v>
      </c>
      <c r="G14" s="53">
        <f t="shared" ref="G14:G17" si="8">K14+P14+U14+Z14+AE14+AJ14</f>
        <v>2</v>
      </c>
      <c r="H14" s="53">
        <f t="shared" ref="H14:H17" si="9">L14+Q14+V14+AA14+AF14+AK14</f>
        <v>2</v>
      </c>
      <c r="I14" s="53">
        <f t="shared" ref="I14:I17" si="10">M14+R14+W14+AB14+AG14+AL14</f>
        <v>0</v>
      </c>
      <c r="J14" s="55">
        <f t="shared" ref="J14:J17" si="11">O14+T14+Y14+AD14+AI14+AN14</f>
        <v>4</v>
      </c>
      <c r="K14" s="39"/>
      <c r="L14" s="53"/>
      <c r="M14" s="53"/>
      <c r="N14" s="53"/>
      <c r="O14" s="55"/>
      <c r="P14" s="39"/>
      <c r="Q14" s="53"/>
      <c r="R14" s="53"/>
      <c r="S14" s="53"/>
      <c r="T14" s="55"/>
      <c r="U14" s="39"/>
      <c r="V14" s="53"/>
      <c r="W14" s="53"/>
      <c r="X14" s="53"/>
      <c r="Y14" s="55"/>
      <c r="Z14" s="39">
        <v>2</v>
      </c>
      <c r="AA14" s="53">
        <v>2</v>
      </c>
      <c r="AB14" s="53">
        <v>0</v>
      </c>
      <c r="AC14" s="53" t="s">
        <v>38</v>
      </c>
      <c r="AD14" s="55">
        <v>4</v>
      </c>
      <c r="AE14" s="39"/>
      <c r="AF14" s="53"/>
      <c r="AG14" s="53"/>
      <c r="AH14" s="53"/>
      <c r="AI14" s="55"/>
      <c r="AJ14" s="39"/>
      <c r="AK14" s="53"/>
      <c r="AL14" s="53"/>
      <c r="AM14" s="53"/>
      <c r="AN14" s="55"/>
      <c r="AO14" s="67"/>
      <c r="AP14" s="93"/>
      <c r="AQ14" s="264"/>
      <c r="AR14" s="265"/>
    </row>
    <row r="15" spans="1:44" s="91" customFormat="1" ht="12.75" customHeight="1" x14ac:dyDescent="0.2">
      <c r="A15" s="117" t="s">
        <v>9</v>
      </c>
      <c r="B15" s="118" t="s">
        <v>154</v>
      </c>
      <c r="C15" s="113" t="s">
        <v>41</v>
      </c>
      <c r="D15" s="36" t="s">
        <v>78</v>
      </c>
      <c r="E15" s="36"/>
      <c r="F15" s="39">
        <f t="shared" si="7"/>
        <v>2</v>
      </c>
      <c r="G15" s="53">
        <f t="shared" si="8"/>
        <v>1</v>
      </c>
      <c r="H15" s="53">
        <f t="shared" si="9"/>
        <v>1</v>
      </c>
      <c r="I15" s="53">
        <f t="shared" si="10"/>
        <v>0</v>
      </c>
      <c r="J15" s="55">
        <f t="shared" si="11"/>
        <v>3</v>
      </c>
      <c r="K15" s="39"/>
      <c r="L15" s="53"/>
      <c r="M15" s="53"/>
      <c r="N15" s="53"/>
      <c r="O15" s="55"/>
      <c r="P15" s="39"/>
      <c r="Q15" s="53"/>
      <c r="R15" s="53"/>
      <c r="S15" s="53"/>
      <c r="T15" s="55"/>
      <c r="U15" s="39">
        <v>1</v>
      </c>
      <c r="V15" s="53">
        <v>1</v>
      </c>
      <c r="W15" s="53">
        <v>0</v>
      </c>
      <c r="X15" s="53" t="s">
        <v>38</v>
      </c>
      <c r="Y15" s="55">
        <v>3</v>
      </c>
      <c r="Z15" s="39"/>
      <c r="AA15" s="53"/>
      <c r="AB15" s="53"/>
      <c r="AC15" s="53"/>
      <c r="AD15" s="55"/>
      <c r="AE15" s="39"/>
      <c r="AF15" s="53"/>
      <c r="AG15" s="53"/>
      <c r="AH15" s="53"/>
      <c r="AI15" s="55"/>
      <c r="AJ15" s="39"/>
      <c r="AK15" s="53"/>
      <c r="AL15" s="53"/>
      <c r="AM15" s="53"/>
      <c r="AN15" s="55"/>
      <c r="AO15" s="67"/>
      <c r="AP15" s="93"/>
      <c r="AQ15" s="264"/>
      <c r="AR15" s="265"/>
    </row>
    <row r="16" spans="1:44" s="91" customFormat="1" ht="12.75" customHeight="1" x14ac:dyDescent="0.2">
      <c r="A16" s="117" t="s">
        <v>15</v>
      </c>
      <c r="B16" s="118" t="s">
        <v>155</v>
      </c>
      <c r="C16" s="113" t="s">
        <v>198</v>
      </c>
      <c r="D16" s="36" t="s">
        <v>80</v>
      </c>
      <c r="E16" s="36"/>
      <c r="F16" s="39">
        <f t="shared" si="7"/>
        <v>2</v>
      </c>
      <c r="G16" s="53">
        <f t="shared" si="8"/>
        <v>2</v>
      </c>
      <c r="H16" s="53">
        <f t="shared" si="9"/>
        <v>0</v>
      </c>
      <c r="I16" s="53">
        <f t="shared" si="10"/>
        <v>0</v>
      </c>
      <c r="J16" s="55">
        <f t="shared" si="11"/>
        <v>3</v>
      </c>
      <c r="K16" s="39"/>
      <c r="L16" s="53"/>
      <c r="M16" s="53"/>
      <c r="N16" s="53"/>
      <c r="O16" s="55"/>
      <c r="P16" s="39"/>
      <c r="Q16" s="53"/>
      <c r="R16" s="53"/>
      <c r="S16" s="53"/>
      <c r="T16" s="55"/>
      <c r="U16" s="39"/>
      <c r="V16" s="53"/>
      <c r="W16" s="53"/>
      <c r="X16" s="53"/>
      <c r="Y16" s="55"/>
      <c r="Z16" s="39"/>
      <c r="AA16" s="53"/>
      <c r="AB16" s="53"/>
      <c r="AC16" s="53"/>
      <c r="AD16" s="55"/>
      <c r="AE16" s="39"/>
      <c r="AF16" s="53"/>
      <c r="AG16" s="53"/>
      <c r="AH16" s="53"/>
      <c r="AI16" s="55"/>
      <c r="AJ16" s="39">
        <v>2</v>
      </c>
      <c r="AK16" s="53">
        <v>0</v>
      </c>
      <c r="AL16" s="53">
        <v>0</v>
      </c>
      <c r="AM16" s="53" t="s">
        <v>38</v>
      </c>
      <c r="AN16" s="55">
        <v>3</v>
      </c>
      <c r="AO16" s="94"/>
      <c r="AP16" s="64"/>
      <c r="AQ16" s="264"/>
      <c r="AR16" s="265"/>
    </row>
    <row r="17" spans="1:44" s="154" customFormat="1" ht="12.75" customHeight="1" thickBot="1" x14ac:dyDescent="0.25">
      <c r="A17" s="155" t="s">
        <v>113</v>
      </c>
      <c r="B17" s="223" t="s">
        <v>156</v>
      </c>
      <c r="C17" s="353" t="s">
        <v>199</v>
      </c>
      <c r="D17" s="354" t="s">
        <v>89</v>
      </c>
      <c r="E17" s="354"/>
      <c r="F17" s="166">
        <f t="shared" si="7"/>
        <v>1</v>
      </c>
      <c r="G17" s="164">
        <f t="shared" si="8"/>
        <v>1</v>
      </c>
      <c r="H17" s="164">
        <f t="shared" si="9"/>
        <v>0</v>
      </c>
      <c r="I17" s="164">
        <f t="shared" si="10"/>
        <v>0</v>
      </c>
      <c r="J17" s="220">
        <f t="shared" si="11"/>
        <v>3</v>
      </c>
      <c r="K17" s="166"/>
      <c r="L17" s="164"/>
      <c r="M17" s="164"/>
      <c r="N17" s="164"/>
      <c r="O17" s="220"/>
      <c r="P17" s="166">
        <v>1</v>
      </c>
      <c r="Q17" s="164">
        <v>0</v>
      </c>
      <c r="R17" s="164">
        <v>0</v>
      </c>
      <c r="S17" s="164" t="s">
        <v>38</v>
      </c>
      <c r="T17" s="220">
        <v>3</v>
      </c>
      <c r="U17" s="166"/>
      <c r="V17" s="164"/>
      <c r="W17" s="164"/>
      <c r="X17" s="164"/>
      <c r="Y17" s="220"/>
      <c r="Z17" s="166"/>
      <c r="AA17" s="164"/>
      <c r="AB17" s="164"/>
      <c r="AC17" s="164"/>
      <c r="AD17" s="220"/>
      <c r="AE17" s="166"/>
      <c r="AF17" s="164"/>
      <c r="AG17" s="164"/>
      <c r="AH17" s="164"/>
      <c r="AI17" s="220"/>
      <c r="AJ17" s="166"/>
      <c r="AK17" s="164"/>
      <c r="AL17" s="164"/>
      <c r="AM17" s="164"/>
      <c r="AN17" s="220"/>
      <c r="AO17" s="153"/>
      <c r="AP17" s="266"/>
      <c r="AQ17" s="267"/>
      <c r="AR17" s="268"/>
    </row>
    <row r="18" spans="1:44" ht="38.25" customHeight="1" thickBot="1" x14ac:dyDescent="0.25">
      <c r="A18" s="387"/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88"/>
      <c r="AL18" s="388"/>
      <c r="AM18" s="388"/>
      <c r="AN18" s="388"/>
      <c r="AO18" s="388"/>
      <c r="AP18" s="388"/>
      <c r="AQ18" s="388"/>
      <c r="AR18" s="388"/>
    </row>
    <row r="19" spans="1:44" x14ac:dyDescent="0.2">
      <c r="A19" s="218"/>
      <c r="B19" s="389" t="s">
        <v>16</v>
      </c>
      <c r="C19" s="381" t="s">
        <v>2</v>
      </c>
      <c r="D19" s="2"/>
      <c r="E19" s="2"/>
      <c r="F19" s="1" t="s">
        <v>0</v>
      </c>
      <c r="G19" s="20"/>
      <c r="H19" s="20"/>
      <c r="I19" s="20"/>
      <c r="J19" s="369" t="s">
        <v>56</v>
      </c>
      <c r="K19" s="371" t="s">
        <v>1</v>
      </c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2"/>
      <c r="AN19" s="372"/>
      <c r="AO19" s="404"/>
      <c r="AP19" s="406" t="s">
        <v>22</v>
      </c>
      <c r="AQ19" s="377"/>
      <c r="AR19" s="363" t="s">
        <v>22</v>
      </c>
    </row>
    <row r="20" spans="1:44" ht="13.5" thickBot="1" x14ac:dyDescent="0.25">
      <c r="A20" s="19"/>
      <c r="B20" s="390"/>
      <c r="C20" s="391"/>
      <c r="D20" s="28"/>
      <c r="E20" s="28"/>
      <c r="F20" s="3" t="s">
        <v>3</v>
      </c>
      <c r="G20" s="88" t="s">
        <v>10</v>
      </c>
      <c r="H20" s="88" t="s">
        <v>12</v>
      </c>
      <c r="I20" s="88" t="s">
        <v>87</v>
      </c>
      <c r="J20" s="370"/>
      <c r="K20" s="4"/>
      <c r="L20" s="5"/>
      <c r="M20" s="5" t="s">
        <v>4</v>
      </c>
      <c r="N20" s="5"/>
      <c r="O20" s="6"/>
      <c r="P20" s="5"/>
      <c r="Q20" s="5"/>
      <c r="R20" s="5" t="s">
        <v>5</v>
      </c>
      <c r="S20" s="5"/>
      <c r="T20" s="6"/>
      <c r="U20" s="5"/>
      <c r="V20" s="5"/>
      <c r="W20" s="7" t="s">
        <v>6</v>
      </c>
      <c r="X20" s="5"/>
      <c r="Y20" s="6"/>
      <c r="Z20" s="5"/>
      <c r="AA20" s="5"/>
      <c r="AB20" s="7" t="s">
        <v>7</v>
      </c>
      <c r="AC20" s="5"/>
      <c r="AD20" s="6"/>
      <c r="AE20" s="5"/>
      <c r="AF20" s="5"/>
      <c r="AG20" s="7" t="s">
        <v>8</v>
      </c>
      <c r="AH20" s="5"/>
      <c r="AI20" s="6"/>
      <c r="AJ20" s="4"/>
      <c r="AK20" s="5"/>
      <c r="AL20" s="5" t="s">
        <v>9</v>
      </c>
      <c r="AM20" s="5"/>
      <c r="AN20" s="8"/>
      <c r="AO20" s="405"/>
      <c r="AP20" s="407"/>
      <c r="AQ20" s="378"/>
      <c r="AR20" s="364"/>
    </row>
    <row r="21" spans="1:44" x14ac:dyDescent="0.2">
      <c r="A21" s="114"/>
      <c r="B21" s="221"/>
      <c r="C21" s="9"/>
      <c r="D21" s="29"/>
      <c r="E21" s="29"/>
      <c r="F21" s="10"/>
      <c r="G21" s="217"/>
      <c r="H21" s="217"/>
      <c r="I21" s="217"/>
      <c r="J21" s="281"/>
      <c r="K21" s="11" t="s">
        <v>10</v>
      </c>
      <c r="L21" s="12" t="s">
        <v>12</v>
      </c>
      <c r="M21" s="12" t="s">
        <v>11</v>
      </c>
      <c r="N21" s="12" t="s">
        <v>13</v>
      </c>
      <c r="O21" s="282" t="s">
        <v>14</v>
      </c>
      <c r="P21" s="11" t="s">
        <v>10</v>
      </c>
      <c r="Q21" s="12" t="s">
        <v>12</v>
      </c>
      <c r="R21" s="12" t="s">
        <v>11</v>
      </c>
      <c r="S21" s="12" t="s">
        <v>13</v>
      </c>
      <c r="T21" s="282" t="s">
        <v>14</v>
      </c>
      <c r="U21" s="11" t="s">
        <v>10</v>
      </c>
      <c r="V21" s="12" t="s">
        <v>12</v>
      </c>
      <c r="W21" s="12" t="s">
        <v>11</v>
      </c>
      <c r="X21" s="12" t="s">
        <v>13</v>
      </c>
      <c r="Y21" s="282" t="s">
        <v>14</v>
      </c>
      <c r="Z21" s="11" t="s">
        <v>10</v>
      </c>
      <c r="AA21" s="12" t="s">
        <v>12</v>
      </c>
      <c r="AB21" s="12" t="s">
        <v>11</v>
      </c>
      <c r="AC21" s="12" t="s">
        <v>13</v>
      </c>
      <c r="AD21" s="282" t="s">
        <v>14</v>
      </c>
      <c r="AE21" s="11" t="s">
        <v>10</v>
      </c>
      <c r="AF21" s="12" t="s">
        <v>12</v>
      </c>
      <c r="AG21" s="12" t="s">
        <v>11</v>
      </c>
      <c r="AH21" s="12" t="s">
        <v>13</v>
      </c>
      <c r="AI21" s="282" t="s">
        <v>14</v>
      </c>
      <c r="AJ21" s="11" t="s">
        <v>10</v>
      </c>
      <c r="AK21" s="12" t="s">
        <v>12</v>
      </c>
      <c r="AL21" s="12" t="s">
        <v>11</v>
      </c>
      <c r="AM21" s="12" t="s">
        <v>13</v>
      </c>
      <c r="AN21" s="282" t="s">
        <v>14</v>
      </c>
      <c r="AO21" s="22"/>
      <c r="AP21" s="269" t="s">
        <v>16</v>
      </c>
      <c r="AQ21" s="270"/>
      <c r="AR21" s="271" t="s">
        <v>16</v>
      </c>
    </row>
    <row r="22" spans="1:44" x14ac:dyDescent="0.2">
      <c r="A22" s="21"/>
      <c r="B22" s="392" t="s">
        <v>21</v>
      </c>
      <c r="C22" s="393"/>
      <c r="D22" s="30"/>
      <c r="E22" s="30"/>
      <c r="F22" s="246">
        <f t="shared" ref="F22:M22" si="12">SUM(F23:F37)</f>
        <v>60</v>
      </c>
      <c r="G22" s="246">
        <f t="shared" si="12"/>
        <v>27</v>
      </c>
      <c r="H22" s="246">
        <f t="shared" si="12"/>
        <v>2</v>
      </c>
      <c r="I22" s="246">
        <f t="shared" si="12"/>
        <v>31</v>
      </c>
      <c r="J22" s="246">
        <f t="shared" si="12"/>
        <v>77</v>
      </c>
      <c r="K22" s="246">
        <f t="shared" si="12"/>
        <v>7</v>
      </c>
      <c r="L22" s="246">
        <f t="shared" si="12"/>
        <v>1</v>
      </c>
      <c r="M22" s="246">
        <f t="shared" si="12"/>
        <v>5</v>
      </c>
      <c r="N22" s="239"/>
      <c r="O22" s="246">
        <f>SUM(O23:O37)</f>
        <v>17</v>
      </c>
      <c r="P22" s="246">
        <f>SUM(P23:P37)</f>
        <v>6</v>
      </c>
      <c r="Q22" s="246">
        <f>SUM(Q23:Q37)</f>
        <v>0</v>
      </c>
      <c r="R22" s="246">
        <f>SUM(R23:R37)</f>
        <v>7</v>
      </c>
      <c r="S22" s="239"/>
      <c r="T22" s="246">
        <f>SUM(T23:T37)</f>
        <v>15</v>
      </c>
      <c r="U22" s="246">
        <f>SUM(U23:U37)</f>
        <v>6</v>
      </c>
      <c r="V22" s="246">
        <f>SUM(V23:V37)</f>
        <v>0</v>
      </c>
      <c r="W22" s="246">
        <f>SUM(W23:W37)</f>
        <v>12</v>
      </c>
      <c r="X22" s="239"/>
      <c r="Y22" s="246">
        <f>SUM(Y23:Y37)</f>
        <v>24</v>
      </c>
      <c r="Z22" s="246">
        <f>SUM(Z23:Z37)</f>
        <v>4</v>
      </c>
      <c r="AA22" s="246">
        <f>SUM(AA23:AA37)</f>
        <v>0</v>
      </c>
      <c r="AB22" s="246">
        <f>SUM(AB23:AB37)</f>
        <v>5</v>
      </c>
      <c r="AC22" s="239"/>
      <c r="AD22" s="246">
        <f>SUM(AD23:AD37)</f>
        <v>10</v>
      </c>
      <c r="AE22" s="246">
        <f>SUM(AE23:AE37)</f>
        <v>2</v>
      </c>
      <c r="AF22" s="246">
        <f>SUM(AF23:AF37)</f>
        <v>0</v>
      </c>
      <c r="AG22" s="246">
        <f>SUM(AG23:AG37)</f>
        <v>2</v>
      </c>
      <c r="AH22" s="239"/>
      <c r="AI22" s="246">
        <f>SUM(AI23:AI37)</f>
        <v>6</v>
      </c>
      <c r="AJ22" s="246">
        <f>SUM(AJ23:AJ37)</f>
        <v>2</v>
      </c>
      <c r="AK22" s="246">
        <f>SUM(AK23:AK37)</f>
        <v>1</v>
      </c>
      <c r="AL22" s="246">
        <f>SUM(AL23:AL37)</f>
        <v>0</v>
      </c>
      <c r="AM22" s="239"/>
      <c r="AN22" s="246">
        <f>SUM(AN23:AN37)</f>
        <v>5</v>
      </c>
      <c r="AO22" s="21"/>
      <c r="AP22" s="272"/>
      <c r="AQ22" s="273"/>
      <c r="AR22" s="274"/>
    </row>
    <row r="23" spans="1:44" s="49" customFormat="1" ht="12.75" customHeight="1" x14ac:dyDescent="0.2">
      <c r="A23" s="125" t="s">
        <v>23</v>
      </c>
      <c r="B23" s="13" t="s">
        <v>157</v>
      </c>
      <c r="C23" s="89" t="s">
        <v>53</v>
      </c>
      <c r="D23" s="36" t="s">
        <v>64</v>
      </c>
      <c r="E23" s="36" t="s">
        <v>63</v>
      </c>
      <c r="F23" s="38">
        <f t="shared" ref="F23:F36" si="13">SUM(K23:M23)+SUM(P23:R23)+SUM(U23:W23)+SUM(Z23:AB23)+SUM(AE23:AG23)+SUM(AJ23:AL23)</f>
        <v>3</v>
      </c>
      <c r="G23" s="137">
        <f t="shared" ref="G23:G36" si="14">K23+P23+U23+Z23+AE23+AJ23</f>
        <v>2</v>
      </c>
      <c r="H23" s="137">
        <f t="shared" ref="H23:H36" si="15">L23+Q23+V23+AA23+AF23+AK23</f>
        <v>1</v>
      </c>
      <c r="I23" s="137">
        <f t="shared" ref="I23:I36" si="16">M23+R23+W23+AB23+AG23+AL23</f>
        <v>0</v>
      </c>
      <c r="J23" s="219">
        <f t="shared" ref="J23:J36" si="17">O23+T23+Y23+AD23+AI23+AN23</f>
        <v>5</v>
      </c>
      <c r="K23" s="38">
        <v>2</v>
      </c>
      <c r="L23" s="137">
        <v>1</v>
      </c>
      <c r="M23" s="137">
        <v>0</v>
      </c>
      <c r="N23" s="283" t="s">
        <v>38</v>
      </c>
      <c r="O23" s="219">
        <v>5</v>
      </c>
      <c r="P23" s="38"/>
      <c r="Q23" s="137"/>
      <c r="R23" s="359"/>
      <c r="S23" s="137"/>
      <c r="T23" s="360"/>
      <c r="U23" s="247"/>
      <c r="V23" s="137"/>
      <c r="W23" s="247"/>
      <c r="X23" s="248"/>
      <c r="Y23" s="219"/>
      <c r="Z23" s="38"/>
      <c r="AA23" s="137"/>
      <c r="AB23" s="247"/>
      <c r="AC23" s="248"/>
      <c r="AD23" s="219"/>
      <c r="AE23" s="284"/>
      <c r="AF23" s="285"/>
      <c r="AG23" s="287"/>
      <c r="AH23" s="288"/>
      <c r="AI23" s="289"/>
      <c r="AJ23" s="284"/>
      <c r="AK23" s="286"/>
      <c r="AL23" s="287"/>
      <c r="AM23" s="288"/>
      <c r="AN23" s="290"/>
      <c r="AO23" s="68"/>
      <c r="AP23" s="65"/>
      <c r="AQ23" s="25"/>
      <c r="AR23" s="66"/>
    </row>
    <row r="24" spans="1:44" ht="12.75" customHeight="1" x14ac:dyDescent="0.2">
      <c r="A24" s="335" t="s">
        <v>114</v>
      </c>
      <c r="B24" s="118" t="s">
        <v>158</v>
      </c>
      <c r="C24" s="113" t="s">
        <v>54</v>
      </c>
      <c r="D24" s="37" t="s">
        <v>67</v>
      </c>
      <c r="E24" s="37"/>
      <c r="F24" s="39">
        <f t="shared" si="13"/>
        <v>6</v>
      </c>
      <c r="G24" s="53">
        <f t="shared" si="14"/>
        <v>3</v>
      </c>
      <c r="H24" s="53">
        <f t="shared" si="15"/>
        <v>0</v>
      </c>
      <c r="I24" s="53">
        <f t="shared" si="16"/>
        <v>3</v>
      </c>
      <c r="J24" s="55">
        <f t="shared" si="17"/>
        <v>6</v>
      </c>
      <c r="K24" s="39">
        <v>3</v>
      </c>
      <c r="L24" s="53">
        <v>0</v>
      </c>
      <c r="M24" s="53">
        <v>3</v>
      </c>
      <c r="N24" s="291" t="s">
        <v>42</v>
      </c>
      <c r="O24" s="55">
        <v>6</v>
      </c>
      <c r="P24" s="39"/>
      <c r="Q24" s="53"/>
      <c r="R24" s="120"/>
      <c r="S24" s="54"/>
      <c r="T24" s="55"/>
      <c r="U24" s="120"/>
      <c r="V24" s="53"/>
      <c r="W24" s="120"/>
      <c r="X24" s="54"/>
      <c r="Y24" s="55"/>
      <c r="Z24" s="33"/>
      <c r="AA24" s="34"/>
      <c r="AB24" s="32"/>
      <c r="AC24" s="41"/>
      <c r="AD24" s="42"/>
      <c r="AE24" s="33"/>
      <c r="AF24" s="34"/>
      <c r="AG24" s="32"/>
      <c r="AH24" s="41"/>
      <c r="AI24" s="42"/>
      <c r="AJ24" s="139"/>
      <c r="AK24" s="34"/>
      <c r="AL24" s="32"/>
      <c r="AM24" s="41"/>
      <c r="AN24" s="42"/>
      <c r="AO24" s="71"/>
      <c r="AP24" s="275"/>
      <c r="AQ24" s="276"/>
      <c r="AR24" s="277"/>
    </row>
    <row r="25" spans="1:44" ht="12.75" customHeight="1" x14ac:dyDescent="0.2">
      <c r="A25" s="117" t="s">
        <v>24</v>
      </c>
      <c r="B25" s="334" t="s">
        <v>159</v>
      </c>
      <c r="C25" s="206" t="s">
        <v>55</v>
      </c>
      <c r="D25" s="36" t="s">
        <v>66</v>
      </c>
      <c r="E25" s="36"/>
      <c r="F25" s="39">
        <f t="shared" si="13"/>
        <v>6</v>
      </c>
      <c r="G25" s="53">
        <f t="shared" si="14"/>
        <v>3</v>
      </c>
      <c r="H25" s="53">
        <f t="shared" si="15"/>
        <v>0</v>
      </c>
      <c r="I25" s="53">
        <f t="shared" si="16"/>
        <v>3</v>
      </c>
      <c r="J25" s="55">
        <f t="shared" si="17"/>
        <v>6</v>
      </c>
      <c r="K25" s="39"/>
      <c r="L25" s="53"/>
      <c r="M25" s="120"/>
      <c r="N25" s="54"/>
      <c r="O25" s="55"/>
      <c r="P25" s="39">
        <v>3</v>
      </c>
      <c r="Q25" s="53">
        <v>0</v>
      </c>
      <c r="R25" s="120">
        <v>3</v>
      </c>
      <c r="S25" s="54" t="s">
        <v>42</v>
      </c>
      <c r="T25" s="55">
        <v>6</v>
      </c>
      <c r="U25" s="120"/>
      <c r="V25" s="53"/>
      <c r="W25" s="120"/>
      <c r="X25" s="54"/>
      <c r="Y25" s="55"/>
      <c r="Z25" s="33"/>
      <c r="AA25" s="34"/>
      <c r="AB25" s="32"/>
      <c r="AC25" s="41"/>
      <c r="AD25" s="42"/>
      <c r="AE25" s="33"/>
      <c r="AF25" s="34"/>
      <c r="AG25" s="32"/>
      <c r="AH25" s="41"/>
      <c r="AI25" s="42"/>
      <c r="AJ25" s="33"/>
      <c r="AK25" s="35"/>
      <c r="AL25" s="32"/>
      <c r="AM25" s="41"/>
      <c r="AN25" s="42"/>
      <c r="AO25" s="85" t="str">
        <f>A24</f>
        <v>10.</v>
      </c>
      <c r="AP25" s="80" t="str">
        <f>B24</f>
        <v>NIXSF1PBNE</v>
      </c>
      <c r="AQ25" s="67"/>
      <c r="AR25" s="278"/>
    </row>
    <row r="26" spans="1:44" x14ac:dyDescent="0.2">
      <c r="A26" s="115" t="s">
        <v>115</v>
      </c>
      <c r="B26" s="224" t="s">
        <v>206</v>
      </c>
      <c r="C26" s="113" t="s">
        <v>193</v>
      </c>
      <c r="D26" s="36" t="s">
        <v>67</v>
      </c>
      <c r="E26" s="36"/>
      <c r="F26" s="39">
        <f t="shared" si="13"/>
        <v>3</v>
      </c>
      <c r="G26" s="53">
        <f t="shared" si="14"/>
        <v>0</v>
      </c>
      <c r="H26" s="53">
        <f t="shared" si="15"/>
        <v>0</v>
      </c>
      <c r="I26" s="53">
        <f t="shared" si="16"/>
        <v>3</v>
      </c>
      <c r="J26" s="55">
        <f t="shared" si="17"/>
        <v>4</v>
      </c>
      <c r="K26" s="39"/>
      <c r="L26" s="53"/>
      <c r="M26" s="120"/>
      <c r="N26" s="54"/>
      <c r="O26" s="55"/>
      <c r="P26" s="39"/>
      <c r="Q26" s="53"/>
      <c r="R26" s="120"/>
      <c r="S26" s="54"/>
      <c r="T26" s="55"/>
      <c r="U26" s="120">
        <v>0</v>
      </c>
      <c r="V26" s="53">
        <v>0</v>
      </c>
      <c r="W26" s="120">
        <v>3</v>
      </c>
      <c r="X26" s="54" t="s">
        <v>38</v>
      </c>
      <c r="Y26" s="55">
        <v>4</v>
      </c>
      <c r="Z26" s="39"/>
      <c r="AA26" s="53"/>
      <c r="AB26" s="120"/>
      <c r="AC26" s="54"/>
      <c r="AD26" s="55"/>
      <c r="AE26" s="39"/>
      <c r="AF26" s="53"/>
      <c r="AG26" s="120"/>
      <c r="AH26" s="54"/>
      <c r="AI26" s="55"/>
      <c r="AJ26" s="39"/>
      <c r="AK26" s="43"/>
      <c r="AL26" s="120"/>
      <c r="AM26" s="54"/>
      <c r="AN26" s="55"/>
      <c r="AO26" s="85" t="str">
        <f>A25</f>
        <v>11.</v>
      </c>
      <c r="AP26" s="80" t="str">
        <f>B25</f>
        <v>NIXSF2PBNE</v>
      </c>
      <c r="AQ26" s="67"/>
      <c r="AR26" s="74"/>
    </row>
    <row r="27" spans="1:44" x14ac:dyDescent="0.2">
      <c r="A27" s="115" t="s">
        <v>25</v>
      </c>
      <c r="B27" s="224" t="s">
        <v>207</v>
      </c>
      <c r="C27" s="113" t="s">
        <v>194</v>
      </c>
      <c r="D27" s="36"/>
      <c r="E27" s="36"/>
      <c r="F27" s="39">
        <f t="shared" ref="F27" si="18">SUM(K27:M27)+SUM(P27:R27)+SUM(U27:W27)+SUM(Z27:AB27)+SUM(AE27:AG27)+SUM(AJ27:AL27)</f>
        <v>2</v>
      </c>
      <c r="G27" s="53">
        <f t="shared" ref="G27" si="19">K27+P27+U27+Z27+AE27+AJ27</f>
        <v>0</v>
      </c>
      <c r="H27" s="53">
        <f t="shared" ref="H27" si="20">L27+Q27+V27+AA27+AF27+AK27</f>
        <v>0</v>
      </c>
      <c r="I27" s="53">
        <f t="shared" ref="I27" si="21">M27+R27+W27+AB27+AG27+AL27</f>
        <v>2</v>
      </c>
      <c r="J27" s="55">
        <f t="shared" ref="J27" si="22">O27+T27+Y27+AD27+AI27+AN27</f>
        <v>3</v>
      </c>
      <c r="K27" s="39"/>
      <c r="L27" s="53"/>
      <c r="M27" s="120"/>
      <c r="N27" s="54"/>
      <c r="O27" s="55"/>
      <c r="P27" s="39"/>
      <c r="Q27" s="53"/>
      <c r="R27" s="120"/>
      <c r="S27" s="54"/>
      <c r="T27" s="55"/>
      <c r="U27" s="120">
        <v>0</v>
      </c>
      <c r="V27" s="53">
        <v>0</v>
      </c>
      <c r="W27" s="120">
        <v>2</v>
      </c>
      <c r="X27" s="54" t="s">
        <v>38</v>
      </c>
      <c r="Y27" s="55">
        <v>3</v>
      </c>
      <c r="Z27" s="39"/>
      <c r="AA27" s="53"/>
      <c r="AB27" s="120"/>
      <c r="AC27" s="54"/>
      <c r="AD27" s="55"/>
      <c r="AE27" s="39"/>
      <c r="AF27" s="53"/>
      <c r="AG27" s="120"/>
      <c r="AH27" s="54"/>
      <c r="AI27" s="55"/>
      <c r="AJ27" s="39"/>
      <c r="AK27" s="43"/>
      <c r="AL27" s="120"/>
      <c r="AM27" s="54"/>
      <c r="AN27" s="55"/>
      <c r="AO27" s="85" t="str">
        <f>A25</f>
        <v>11.</v>
      </c>
      <c r="AP27" s="79" t="str">
        <f>B25</f>
        <v>NIXSF2PBNE</v>
      </c>
      <c r="AQ27" s="67"/>
      <c r="AR27" s="74"/>
    </row>
    <row r="28" spans="1:44" x14ac:dyDescent="0.2">
      <c r="A28" s="117" t="s">
        <v>26</v>
      </c>
      <c r="B28" s="118" t="s">
        <v>160</v>
      </c>
      <c r="C28" s="113" t="s">
        <v>46</v>
      </c>
      <c r="D28" s="36" t="s">
        <v>68</v>
      </c>
      <c r="E28" s="36"/>
      <c r="F28" s="39">
        <f t="shared" si="13"/>
        <v>4</v>
      </c>
      <c r="G28" s="53">
        <f t="shared" si="14"/>
        <v>2</v>
      </c>
      <c r="H28" s="53">
        <f t="shared" si="15"/>
        <v>0</v>
      </c>
      <c r="I28" s="53">
        <f t="shared" si="16"/>
        <v>2</v>
      </c>
      <c r="J28" s="55">
        <f t="shared" si="17"/>
        <v>6</v>
      </c>
      <c r="K28" s="39"/>
      <c r="L28" s="53"/>
      <c r="M28" s="120"/>
      <c r="N28" s="54"/>
      <c r="O28" s="55"/>
      <c r="P28" s="39"/>
      <c r="Q28" s="53"/>
      <c r="R28" s="120"/>
      <c r="S28" s="54"/>
      <c r="T28" s="55"/>
      <c r="U28" s="120">
        <v>2</v>
      </c>
      <c r="V28" s="53">
        <v>0</v>
      </c>
      <c r="W28" s="120">
        <v>2</v>
      </c>
      <c r="X28" s="54" t="s">
        <v>42</v>
      </c>
      <c r="Y28" s="55">
        <v>6</v>
      </c>
      <c r="Z28" s="39"/>
      <c r="AA28" s="53"/>
      <c r="AB28" s="120"/>
      <c r="AC28" s="54"/>
      <c r="AD28" s="55"/>
      <c r="AE28" s="39"/>
      <c r="AF28" s="53"/>
      <c r="AG28" s="120"/>
      <c r="AH28" s="54"/>
      <c r="AI28" s="55"/>
      <c r="AJ28" s="39"/>
      <c r="AK28" s="43"/>
      <c r="AL28" s="120"/>
      <c r="AM28" s="54"/>
      <c r="AN28" s="55"/>
      <c r="AO28" s="73" t="str">
        <f>A24</f>
        <v>10.</v>
      </c>
      <c r="AP28" s="64" t="str">
        <f>B24</f>
        <v>NIXSF1PBNE</v>
      </c>
      <c r="AQ28" s="67"/>
      <c r="AR28" s="59"/>
    </row>
    <row r="29" spans="1:44" ht="25.5" x14ac:dyDescent="0.2">
      <c r="A29" s="115" t="s">
        <v>88</v>
      </c>
      <c r="B29" s="118" t="s">
        <v>161</v>
      </c>
      <c r="C29" s="113" t="s">
        <v>195</v>
      </c>
      <c r="D29" s="36" t="s">
        <v>69</v>
      </c>
      <c r="E29" s="36"/>
      <c r="F29" s="39">
        <f t="shared" si="13"/>
        <v>5</v>
      </c>
      <c r="G29" s="53">
        <f t="shared" si="14"/>
        <v>2</v>
      </c>
      <c r="H29" s="53">
        <f t="shared" si="15"/>
        <v>0</v>
      </c>
      <c r="I29" s="53">
        <f t="shared" si="16"/>
        <v>3</v>
      </c>
      <c r="J29" s="55">
        <f t="shared" si="17"/>
        <v>6</v>
      </c>
      <c r="K29" s="39"/>
      <c r="L29" s="53"/>
      <c r="M29" s="120"/>
      <c r="N29" s="54"/>
      <c r="O29" s="55"/>
      <c r="P29" s="39"/>
      <c r="Q29" s="53"/>
      <c r="R29" s="43"/>
      <c r="S29" s="53"/>
      <c r="T29" s="55"/>
      <c r="U29" s="120"/>
      <c r="V29" s="53"/>
      <c r="W29" s="43"/>
      <c r="X29" s="53"/>
      <c r="Y29" s="55"/>
      <c r="Z29" s="39">
        <v>2</v>
      </c>
      <c r="AA29" s="53">
        <v>0</v>
      </c>
      <c r="AB29" s="120">
        <v>3</v>
      </c>
      <c r="AC29" s="54" t="s">
        <v>42</v>
      </c>
      <c r="AD29" s="55">
        <v>6</v>
      </c>
      <c r="AE29" s="39"/>
      <c r="AF29" s="53"/>
      <c r="AG29" s="120"/>
      <c r="AH29" s="54"/>
      <c r="AI29" s="55"/>
      <c r="AJ29" s="39"/>
      <c r="AK29" s="43"/>
      <c r="AL29" s="120"/>
      <c r="AM29" s="54"/>
      <c r="AN29" s="55"/>
      <c r="AO29" s="73" t="str">
        <f>A26</f>
        <v>12.</v>
      </c>
      <c r="AP29" s="75" t="str">
        <f>B26</f>
        <v>NSXHF1PBNE</v>
      </c>
      <c r="AQ29" s="67"/>
      <c r="AR29" s="59"/>
    </row>
    <row r="30" spans="1:44" s="152" customFormat="1" x14ac:dyDescent="0.2">
      <c r="A30" s="141" t="s">
        <v>75</v>
      </c>
      <c r="B30" s="224" t="s">
        <v>162</v>
      </c>
      <c r="C30" s="113" t="s">
        <v>109</v>
      </c>
      <c r="D30" s="36" t="s">
        <v>107</v>
      </c>
      <c r="E30" s="143"/>
      <c r="F30" s="56">
        <f t="shared" si="13"/>
        <v>3</v>
      </c>
      <c r="G30" s="145">
        <f t="shared" si="14"/>
        <v>2</v>
      </c>
      <c r="H30" s="145">
        <f t="shared" si="15"/>
        <v>1</v>
      </c>
      <c r="I30" s="145">
        <f t="shared" si="16"/>
        <v>0</v>
      </c>
      <c r="J30" s="140">
        <f t="shared" si="17"/>
        <v>5</v>
      </c>
      <c r="K30" s="56"/>
      <c r="L30" s="145"/>
      <c r="M30" s="144"/>
      <c r="N30" s="146"/>
      <c r="O30" s="140"/>
      <c r="P30" s="56"/>
      <c r="Q30" s="145"/>
      <c r="R30" s="144"/>
      <c r="S30" s="146"/>
      <c r="T30" s="140"/>
      <c r="U30" s="144"/>
      <c r="V30" s="145"/>
      <c r="W30" s="144"/>
      <c r="X30" s="146"/>
      <c r="Y30" s="55"/>
      <c r="Z30" s="56"/>
      <c r="AA30" s="145"/>
      <c r="AB30" s="144"/>
      <c r="AC30" s="146"/>
      <c r="AD30" s="140"/>
      <c r="AE30" s="56"/>
      <c r="AF30" s="145"/>
      <c r="AG30" s="144"/>
      <c r="AH30" s="146"/>
      <c r="AI30" s="140"/>
      <c r="AJ30" s="56">
        <v>2</v>
      </c>
      <c r="AK30" s="147">
        <v>1</v>
      </c>
      <c r="AL30" s="144">
        <v>0</v>
      </c>
      <c r="AM30" s="146" t="s">
        <v>38</v>
      </c>
      <c r="AN30" s="140">
        <v>5</v>
      </c>
      <c r="AO30" s="148" t="str">
        <f>A35</f>
        <v>21.</v>
      </c>
      <c r="AP30" s="149" t="str">
        <f>B35</f>
        <v>NIXIR0PBNE</v>
      </c>
      <c r="AQ30" s="150"/>
      <c r="AR30" s="151"/>
    </row>
    <row r="31" spans="1:44" ht="25.5" x14ac:dyDescent="0.2">
      <c r="A31" s="117" t="s">
        <v>76</v>
      </c>
      <c r="B31" s="224" t="s">
        <v>163</v>
      </c>
      <c r="C31" s="113" t="s">
        <v>112</v>
      </c>
      <c r="D31" s="36" t="s">
        <v>62</v>
      </c>
      <c r="E31" s="36"/>
      <c r="F31" s="39">
        <f t="shared" si="13"/>
        <v>4</v>
      </c>
      <c r="G31" s="53">
        <f t="shared" si="14"/>
        <v>2</v>
      </c>
      <c r="H31" s="53">
        <f t="shared" si="15"/>
        <v>0</v>
      </c>
      <c r="I31" s="53">
        <f t="shared" si="16"/>
        <v>2</v>
      </c>
      <c r="J31" s="55">
        <f t="shared" si="17"/>
        <v>6</v>
      </c>
      <c r="K31" s="120">
        <v>2</v>
      </c>
      <c r="L31" s="53">
        <v>0</v>
      </c>
      <c r="M31" s="120">
        <v>2</v>
      </c>
      <c r="N31" s="54" t="s">
        <v>42</v>
      </c>
      <c r="O31" s="55">
        <v>6</v>
      </c>
      <c r="P31" s="39"/>
      <c r="Q31" s="53"/>
      <c r="R31" s="120"/>
      <c r="S31" s="54"/>
      <c r="T31" s="140"/>
      <c r="U31" s="120"/>
      <c r="V31" s="53"/>
      <c r="W31" s="120"/>
      <c r="X31" s="54"/>
      <c r="Y31" s="55"/>
      <c r="Z31" s="39"/>
      <c r="AA31" s="53"/>
      <c r="AB31" s="120"/>
      <c r="AC31" s="54"/>
      <c r="AD31" s="55"/>
      <c r="AE31" s="39"/>
      <c r="AF31" s="53"/>
      <c r="AG31" s="120"/>
      <c r="AH31" s="54"/>
      <c r="AI31" s="55"/>
      <c r="AJ31" s="39"/>
      <c r="AK31" s="43"/>
      <c r="AL31" s="120"/>
      <c r="AM31" s="54"/>
      <c r="AN31" s="55"/>
      <c r="AO31" s="124"/>
      <c r="AP31" s="76"/>
      <c r="AQ31" s="67"/>
      <c r="AR31" s="59"/>
    </row>
    <row r="32" spans="1:44" s="50" customFormat="1" ht="12.75" customHeight="1" x14ac:dyDescent="0.2">
      <c r="A32" s="115" t="s">
        <v>27</v>
      </c>
      <c r="B32" s="118" t="s">
        <v>164</v>
      </c>
      <c r="C32" s="113" t="s">
        <v>81</v>
      </c>
      <c r="D32" s="36" t="s">
        <v>71</v>
      </c>
      <c r="E32" s="36"/>
      <c r="F32" s="39">
        <f t="shared" si="13"/>
        <v>4</v>
      </c>
      <c r="G32" s="53">
        <f t="shared" si="14"/>
        <v>2</v>
      </c>
      <c r="H32" s="53">
        <f t="shared" si="15"/>
        <v>0</v>
      </c>
      <c r="I32" s="53">
        <f t="shared" si="16"/>
        <v>2</v>
      </c>
      <c r="J32" s="55">
        <f t="shared" si="17"/>
        <v>6</v>
      </c>
      <c r="K32" s="39"/>
      <c r="L32" s="53"/>
      <c r="M32" s="120"/>
      <c r="N32" s="54"/>
      <c r="O32" s="55"/>
      <c r="P32" s="39"/>
      <c r="Q32" s="53"/>
      <c r="R32" s="120"/>
      <c r="S32" s="54"/>
      <c r="T32" s="140"/>
      <c r="U32" s="120"/>
      <c r="V32" s="53"/>
      <c r="W32" s="120"/>
      <c r="X32" s="54"/>
      <c r="Y32" s="55"/>
      <c r="Z32" s="39"/>
      <c r="AA32" s="53"/>
      <c r="AB32" s="120"/>
      <c r="AC32" s="54"/>
      <c r="AD32" s="55"/>
      <c r="AE32" s="39">
        <v>2</v>
      </c>
      <c r="AF32" s="53">
        <v>0</v>
      </c>
      <c r="AG32" s="120">
        <v>2</v>
      </c>
      <c r="AH32" s="54" t="s">
        <v>42</v>
      </c>
      <c r="AI32" s="55">
        <v>6</v>
      </c>
      <c r="AJ32" s="39"/>
      <c r="AK32" s="43"/>
      <c r="AL32" s="120"/>
      <c r="AM32" s="54"/>
      <c r="AN32" s="55"/>
      <c r="AO32" s="124" t="str">
        <f>A37</f>
        <v>23.</v>
      </c>
      <c r="AP32" s="76" t="str">
        <f>B37</f>
        <v>NIXBE1PBNE</v>
      </c>
      <c r="AQ32" s="67"/>
      <c r="AR32" s="77"/>
    </row>
    <row r="33" spans="1:44" ht="12.75" customHeight="1" x14ac:dyDescent="0.2">
      <c r="A33" s="115" t="s">
        <v>28</v>
      </c>
      <c r="B33" s="118" t="s">
        <v>165</v>
      </c>
      <c r="C33" s="113" t="s">
        <v>82</v>
      </c>
      <c r="D33" s="36" t="s">
        <v>72</v>
      </c>
      <c r="E33" s="36"/>
      <c r="F33" s="39">
        <f t="shared" si="13"/>
        <v>5</v>
      </c>
      <c r="G33" s="53">
        <f t="shared" si="14"/>
        <v>2</v>
      </c>
      <c r="H33" s="53">
        <f t="shared" si="15"/>
        <v>0</v>
      </c>
      <c r="I33" s="53">
        <f t="shared" si="16"/>
        <v>3</v>
      </c>
      <c r="J33" s="55">
        <f t="shared" si="17"/>
        <v>6</v>
      </c>
      <c r="K33" s="39"/>
      <c r="L33" s="53"/>
      <c r="M33" s="120"/>
      <c r="N33" s="54"/>
      <c r="O33" s="55"/>
      <c r="P33" s="120"/>
      <c r="Q33" s="53"/>
      <c r="R33" s="120"/>
      <c r="S33" s="54"/>
      <c r="T33" s="140"/>
      <c r="U33" s="120">
        <v>2</v>
      </c>
      <c r="V33" s="53">
        <v>0</v>
      </c>
      <c r="W33" s="120">
        <v>3</v>
      </c>
      <c r="X33" s="54" t="s">
        <v>42</v>
      </c>
      <c r="Y33" s="55">
        <v>6</v>
      </c>
      <c r="Z33" s="120"/>
      <c r="AA33" s="53"/>
      <c r="AB33" s="120"/>
      <c r="AC33" s="54"/>
      <c r="AD33" s="55"/>
      <c r="AE33" s="120"/>
      <c r="AF33" s="53"/>
      <c r="AG33" s="120"/>
      <c r="AH33" s="54"/>
      <c r="AI33" s="55"/>
      <c r="AJ33" s="39"/>
      <c r="AK33" s="43"/>
      <c r="AL33" s="120"/>
      <c r="AM33" s="54"/>
      <c r="AN33" s="55"/>
      <c r="AO33" s="78" t="str">
        <f>A34</f>
        <v>20.</v>
      </c>
      <c r="AP33" s="79" t="str">
        <f>B34</f>
        <v>NIXSH0PBNE</v>
      </c>
      <c r="AQ33" s="67"/>
      <c r="AR33" s="59"/>
    </row>
    <row r="34" spans="1:44" ht="12.75" customHeight="1" x14ac:dyDescent="0.2">
      <c r="A34" s="117" t="s">
        <v>37</v>
      </c>
      <c r="B34" s="118" t="s">
        <v>166</v>
      </c>
      <c r="C34" s="142" t="s">
        <v>47</v>
      </c>
      <c r="D34" s="36" t="s">
        <v>72</v>
      </c>
      <c r="E34" s="36"/>
      <c r="F34" s="39">
        <f t="shared" si="13"/>
        <v>4</v>
      </c>
      <c r="G34" s="53">
        <f t="shared" si="14"/>
        <v>2</v>
      </c>
      <c r="H34" s="53">
        <f t="shared" si="15"/>
        <v>0</v>
      </c>
      <c r="I34" s="53">
        <f t="shared" si="16"/>
        <v>2</v>
      </c>
      <c r="J34" s="55">
        <f t="shared" si="17"/>
        <v>5</v>
      </c>
      <c r="K34" s="39"/>
      <c r="L34" s="53"/>
      <c r="M34" s="120"/>
      <c r="N34" s="54"/>
      <c r="O34" s="55"/>
      <c r="P34" s="120">
        <v>2</v>
      </c>
      <c r="Q34" s="53">
        <v>0</v>
      </c>
      <c r="R34" s="120">
        <v>2</v>
      </c>
      <c r="S34" s="54" t="s">
        <v>38</v>
      </c>
      <c r="T34" s="140">
        <v>5</v>
      </c>
      <c r="U34" s="39"/>
      <c r="V34" s="53"/>
      <c r="W34" s="120"/>
      <c r="X34" s="54"/>
      <c r="Y34" s="55"/>
      <c r="Z34" s="39"/>
      <c r="AA34" s="53"/>
      <c r="AB34" s="120"/>
      <c r="AC34" s="54"/>
      <c r="AD34" s="55"/>
      <c r="AE34" s="39"/>
      <c r="AF34" s="53"/>
      <c r="AG34" s="120"/>
      <c r="AH34" s="54"/>
      <c r="AI34" s="55"/>
      <c r="AJ34" s="39"/>
      <c r="AK34" s="43"/>
      <c r="AL34" s="120"/>
      <c r="AM34" s="54"/>
      <c r="AN34" s="55"/>
      <c r="AO34" s="78"/>
      <c r="AP34" s="79"/>
      <c r="AQ34" s="67"/>
      <c r="AR34" s="59"/>
    </row>
    <row r="35" spans="1:44" ht="12.75" customHeight="1" x14ac:dyDescent="0.2">
      <c r="A35" s="115" t="s">
        <v>116</v>
      </c>
      <c r="B35" s="118" t="s">
        <v>167</v>
      </c>
      <c r="C35" s="113" t="s">
        <v>108</v>
      </c>
      <c r="D35" s="36" t="s">
        <v>62</v>
      </c>
      <c r="E35" s="36"/>
      <c r="F35" s="39">
        <f t="shared" si="13"/>
        <v>4</v>
      </c>
      <c r="G35" s="53">
        <f t="shared" si="14"/>
        <v>2</v>
      </c>
      <c r="H35" s="53">
        <f t="shared" si="15"/>
        <v>0</v>
      </c>
      <c r="I35" s="53">
        <f t="shared" si="16"/>
        <v>2</v>
      </c>
      <c r="J35" s="55">
        <f t="shared" si="17"/>
        <v>4</v>
      </c>
      <c r="K35" s="39"/>
      <c r="L35" s="53"/>
      <c r="M35" s="120"/>
      <c r="N35" s="54"/>
      <c r="O35" s="55"/>
      <c r="P35" s="39"/>
      <c r="Q35" s="53"/>
      <c r="R35" s="120"/>
      <c r="S35" s="54"/>
      <c r="T35" s="55"/>
      <c r="U35" s="120"/>
      <c r="V35" s="53"/>
      <c r="W35" s="120"/>
      <c r="X35" s="54"/>
      <c r="Y35" s="55"/>
      <c r="Z35" s="39">
        <v>2</v>
      </c>
      <c r="AA35" s="53">
        <v>0</v>
      </c>
      <c r="AB35" s="120">
        <v>2</v>
      </c>
      <c r="AC35" s="54" t="s">
        <v>38</v>
      </c>
      <c r="AD35" s="55">
        <v>4</v>
      </c>
      <c r="AE35" s="39"/>
      <c r="AF35" s="53"/>
      <c r="AG35" s="120"/>
      <c r="AH35" s="54"/>
      <c r="AI35" s="55"/>
      <c r="AJ35" s="39"/>
      <c r="AK35" s="43"/>
      <c r="AL35" s="120"/>
      <c r="AM35" s="54"/>
      <c r="AN35" s="55"/>
      <c r="AO35" s="124" t="str">
        <f>A31</f>
        <v>17.</v>
      </c>
      <c r="AP35" s="76" t="str">
        <f>B31</f>
        <v>NIXDR0PBNE</v>
      </c>
      <c r="AQ35" s="67"/>
      <c r="AR35" s="59"/>
    </row>
    <row r="36" spans="1:44" ht="12.75" customHeight="1" x14ac:dyDescent="0.2">
      <c r="A36" s="115" t="s">
        <v>29</v>
      </c>
      <c r="B36" s="119" t="s">
        <v>168</v>
      </c>
      <c r="C36" s="113" t="s">
        <v>83</v>
      </c>
      <c r="D36" s="36" t="s">
        <v>73</v>
      </c>
      <c r="E36" s="36"/>
      <c r="F36" s="39">
        <f t="shared" si="13"/>
        <v>4</v>
      </c>
      <c r="G36" s="53">
        <f t="shared" si="14"/>
        <v>2</v>
      </c>
      <c r="H36" s="53">
        <f t="shared" si="15"/>
        <v>0</v>
      </c>
      <c r="I36" s="53">
        <f t="shared" si="16"/>
        <v>2</v>
      </c>
      <c r="J36" s="55">
        <f t="shared" si="17"/>
        <v>5</v>
      </c>
      <c r="K36" s="39"/>
      <c r="L36" s="53"/>
      <c r="M36" s="120"/>
      <c r="N36" s="54"/>
      <c r="O36" s="55"/>
      <c r="P36" s="39"/>
      <c r="Q36" s="53"/>
      <c r="R36" s="120"/>
      <c r="S36" s="54"/>
      <c r="T36" s="55"/>
      <c r="U36" s="39">
        <v>2</v>
      </c>
      <c r="V36" s="53">
        <v>0</v>
      </c>
      <c r="W36" s="120">
        <v>2</v>
      </c>
      <c r="X36" s="54" t="s">
        <v>42</v>
      </c>
      <c r="Y36" s="55">
        <v>5</v>
      </c>
      <c r="Z36" s="39"/>
      <c r="AA36" s="53"/>
      <c r="AB36" s="120"/>
      <c r="AC36" s="54"/>
      <c r="AD36" s="138"/>
      <c r="AE36" s="39"/>
      <c r="AF36" s="53"/>
      <c r="AG36" s="120"/>
      <c r="AH36" s="54"/>
      <c r="AI36" s="55"/>
      <c r="AJ36" s="39"/>
      <c r="AK36" s="43"/>
      <c r="AL36" s="120"/>
      <c r="AM36" s="54"/>
      <c r="AN36" s="55"/>
      <c r="AO36" s="78" t="str">
        <f>A33</f>
        <v>19.</v>
      </c>
      <c r="AP36" s="79" t="str">
        <f>B33</f>
        <v>NIEOR1PBNE</v>
      </c>
      <c r="AQ36" s="67"/>
      <c r="AR36" s="74"/>
    </row>
    <row r="37" spans="1:44" ht="12.75" customHeight="1" thickBot="1" x14ac:dyDescent="0.25">
      <c r="A37" s="106" t="s">
        <v>30</v>
      </c>
      <c r="B37" s="222" t="s">
        <v>169</v>
      </c>
      <c r="C37" s="107" t="s">
        <v>51</v>
      </c>
      <c r="D37" s="108" t="s">
        <v>62</v>
      </c>
      <c r="E37" s="108"/>
      <c r="F37" s="166">
        <f t="shared" ref="F37" si="23">SUM(K37:M37)+SUM(P37:R37)+SUM(U37:W37)+SUM(Z37:AB37)+SUM(AE37:AG37)+SUM(AJ37:AL37)</f>
        <v>3</v>
      </c>
      <c r="G37" s="164">
        <f t="shared" ref="G37" si="24">K37+P37+U37+Z37+AE37+AJ37</f>
        <v>1</v>
      </c>
      <c r="H37" s="164">
        <f t="shared" ref="H37" si="25">L37+Q37+V37+AA37+AF37+AK37</f>
        <v>0</v>
      </c>
      <c r="I37" s="164">
        <f t="shared" ref="I37" si="26">M37+R37+W37+AB37+AG37+AL37</f>
        <v>2</v>
      </c>
      <c r="J37" s="220">
        <f t="shared" ref="J37" si="27">O37+T37+Y37+AD37+AI37+AN37</f>
        <v>4</v>
      </c>
      <c r="K37" s="166"/>
      <c r="L37" s="164"/>
      <c r="M37" s="156"/>
      <c r="N37" s="163"/>
      <c r="O37" s="220"/>
      <c r="P37" s="166">
        <v>1</v>
      </c>
      <c r="Q37" s="164">
        <v>0</v>
      </c>
      <c r="R37" s="156">
        <v>2</v>
      </c>
      <c r="S37" s="163" t="s">
        <v>42</v>
      </c>
      <c r="T37" s="220">
        <v>4</v>
      </c>
      <c r="U37" s="166"/>
      <c r="V37" s="164"/>
      <c r="W37" s="156"/>
      <c r="X37" s="163"/>
      <c r="Y37" s="220"/>
      <c r="Z37" s="292"/>
      <c r="AA37" s="293"/>
      <c r="AB37" s="293"/>
      <c r="AC37" s="293"/>
      <c r="AD37" s="294"/>
      <c r="AE37" s="166"/>
      <c r="AF37" s="164"/>
      <c r="AG37" s="156"/>
      <c r="AH37" s="163"/>
      <c r="AI37" s="220"/>
      <c r="AJ37" s="166"/>
      <c r="AK37" s="250"/>
      <c r="AL37" s="156"/>
      <c r="AM37" s="163"/>
      <c r="AN37" s="220"/>
      <c r="AO37" s="109"/>
      <c r="AP37" s="110"/>
      <c r="AQ37" s="111"/>
      <c r="AR37" s="112"/>
    </row>
    <row r="38" spans="1:44" ht="38.25" customHeight="1" thickBot="1" x14ac:dyDescent="0.25">
      <c r="A38" s="367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368"/>
    </row>
    <row r="39" spans="1:44" x14ac:dyDescent="0.2">
      <c r="A39" s="218"/>
      <c r="B39" s="379" t="s">
        <v>16</v>
      </c>
      <c r="C39" s="381" t="s">
        <v>2</v>
      </c>
      <c r="D39" s="383" t="s">
        <v>39</v>
      </c>
      <c r="E39" s="385" t="s">
        <v>40</v>
      </c>
      <c r="F39" s="1" t="s">
        <v>0</v>
      </c>
      <c r="G39" s="20"/>
      <c r="H39" s="20"/>
      <c r="I39" s="20"/>
      <c r="J39" s="369" t="s">
        <v>17</v>
      </c>
      <c r="K39" s="371" t="s">
        <v>1</v>
      </c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3"/>
      <c r="AP39" s="375" t="s">
        <v>22</v>
      </c>
      <c r="AQ39" s="377"/>
      <c r="AR39" s="363" t="s">
        <v>22</v>
      </c>
    </row>
    <row r="40" spans="1:44" ht="13.5" thickBot="1" x14ac:dyDescent="0.25">
      <c r="A40" s="19"/>
      <c r="B40" s="380"/>
      <c r="C40" s="382"/>
      <c r="D40" s="384"/>
      <c r="E40" s="386"/>
      <c r="F40" s="3" t="s">
        <v>3</v>
      </c>
      <c r="G40" s="88" t="s">
        <v>10</v>
      </c>
      <c r="H40" s="88" t="s">
        <v>12</v>
      </c>
      <c r="I40" s="88" t="s">
        <v>87</v>
      </c>
      <c r="J40" s="370"/>
      <c r="K40" s="4"/>
      <c r="L40" s="5"/>
      <c r="M40" s="5" t="s">
        <v>4</v>
      </c>
      <c r="N40" s="5"/>
      <c r="O40" s="6"/>
      <c r="P40" s="5"/>
      <c r="Q40" s="5"/>
      <c r="R40" s="5" t="s">
        <v>5</v>
      </c>
      <c r="S40" s="5"/>
      <c r="T40" s="6"/>
      <c r="U40" s="5"/>
      <c r="V40" s="5"/>
      <c r="W40" s="7" t="s">
        <v>6</v>
      </c>
      <c r="X40" s="5"/>
      <c r="Y40" s="6"/>
      <c r="Z40" s="5"/>
      <c r="AA40" s="5"/>
      <c r="AB40" s="7" t="s">
        <v>7</v>
      </c>
      <c r="AC40" s="5"/>
      <c r="AD40" s="6"/>
      <c r="AE40" s="5"/>
      <c r="AF40" s="5"/>
      <c r="AG40" s="7" t="s">
        <v>8</v>
      </c>
      <c r="AH40" s="5"/>
      <c r="AI40" s="6"/>
      <c r="AJ40" s="4"/>
      <c r="AK40" s="5"/>
      <c r="AL40" s="5" t="s">
        <v>9</v>
      </c>
      <c r="AM40" s="5"/>
      <c r="AN40" s="8"/>
      <c r="AO40" s="374"/>
      <c r="AP40" s="376"/>
      <c r="AQ40" s="378"/>
      <c r="AR40" s="364"/>
    </row>
    <row r="41" spans="1:44" x14ac:dyDescent="0.2">
      <c r="A41" s="70"/>
      <c r="B41" s="225"/>
      <c r="C41" s="61"/>
      <c r="D41" s="40"/>
      <c r="E41" s="40"/>
      <c r="F41" s="295"/>
      <c r="G41" s="217"/>
      <c r="H41" s="217"/>
      <c r="I41" s="217"/>
      <c r="J41" s="296"/>
      <c r="K41" s="11" t="s">
        <v>10</v>
      </c>
      <c r="L41" s="12" t="s">
        <v>12</v>
      </c>
      <c r="M41" s="12" t="s">
        <v>11</v>
      </c>
      <c r="N41" s="12" t="s">
        <v>13</v>
      </c>
      <c r="O41" s="282" t="s">
        <v>14</v>
      </c>
      <c r="P41" s="11" t="s">
        <v>10</v>
      </c>
      <c r="Q41" s="12" t="s">
        <v>12</v>
      </c>
      <c r="R41" s="12" t="s">
        <v>11</v>
      </c>
      <c r="S41" s="12" t="s">
        <v>13</v>
      </c>
      <c r="T41" s="282" t="s">
        <v>14</v>
      </c>
      <c r="U41" s="11" t="s">
        <v>10</v>
      </c>
      <c r="V41" s="12" t="s">
        <v>12</v>
      </c>
      <c r="W41" s="12" t="s">
        <v>11</v>
      </c>
      <c r="X41" s="12" t="s">
        <v>13</v>
      </c>
      <c r="Y41" s="282" t="s">
        <v>14</v>
      </c>
      <c r="Z41" s="11" t="s">
        <v>10</v>
      </c>
      <c r="AA41" s="12" t="s">
        <v>12</v>
      </c>
      <c r="AB41" s="12" t="s">
        <v>11</v>
      </c>
      <c r="AC41" s="12" t="s">
        <v>13</v>
      </c>
      <c r="AD41" s="282" t="s">
        <v>14</v>
      </c>
      <c r="AE41" s="11" t="s">
        <v>10</v>
      </c>
      <c r="AF41" s="12" t="s">
        <v>12</v>
      </c>
      <c r="AG41" s="12" t="s">
        <v>11</v>
      </c>
      <c r="AH41" s="12" t="s">
        <v>13</v>
      </c>
      <c r="AI41" s="282" t="s">
        <v>14</v>
      </c>
      <c r="AJ41" s="11" t="s">
        <v>10</v>
      </c>
      <c r="AK41" s="12" t="s">
        <v>12</v>
      </c>
      <c r="AL41" s="12" t="s">
        <v>11</v>
      </c>
      <c r="AM41" s="12" t="s">
        <v>13</v>
      </c>
      <c r="AN41" s="282" t="s">
        <v>14</v>
      </c>
      <c r="AO41" s="86"/>
      <c r="AP41" s="279" t="s">
        <v>16</v>
      </c>
      <c r="AQ41" s="252"/>
      <c r="AR41" s="280" t="s">
        <v>16</v>
      </c>
    </row>
    <row r="42" spans="1:44" x14ac:dyDescent="0.2">
      <c r="A42" s="21"/>
      <c r="B42" s="365" t="s">
        <v>90</v>
      </c>
      <c r="C42" s="366"/>
      <c r="D42" s="101"/>
      <c r="E42" s="101"/>
      <c r="F42" s="84">
        <f t="shared" ref="F42:M42" si="28">SUM(F43:F48)</f>
        <v>42</v>
      </c>
      <c r="G42" s="84">
        <f t="shared" si="28"/>
        <v>0</v>
      </c>
      <c r="H42" s="84">
        <f t="shared" si="28"/>
        <v>0</v>
      </c>
      <c r="I42" s="84">
        <f t="shared" si="28"/>
        <v>42</v>
      </c>
      <c r="J42" s="102">
        <f t="shared" si="28"/>
        <v>30</v>
      </c>
      <c r="K42" s="297">
        <f t="shared" si="28"/>
        <v>0</v>
      </c>
      <c r="L42" s="297">
        <f t="shared" si="28"/>
        <v>0</v>
      </c>
      <c r="M42" s="297">
        <f t="shared" si="28"/>
        <v>0</v>
      </c>
      <c r="N42" s="84"/>
      <c r="O42" s="297">
        <f>SUM(O43:O48)</f>
        <v>0</v>
      </c>
      <c r="P42" s="297">
        <f>SUM(P43:P48)</f>
        <v>0</v>
      </c>
      <c r="Q42" s="297">
        <f>SUM(Q43:Q48)</f>
        <v>0</v>
      </c>
      <c r="R42" s="297">
        <f>SUM(R43:R48)</f>
        <v>0</v>
      </c>
      <c r="S42" s="84"/>
      <c r="T42" s="297">
        <f>SUM(T43:T48)</f>
        <v>0</v>
      </c>
      <c r="U42" s="297">
        <f>SUM(U43:U48)</f>
        <v>0</v>
      </c>
      <c r="V42" s="297">
        <f>SUM(V43:V48)</f>
        <v>0</v>
      </c>
      <c r="W42" s="297">
        <f>SUM(W43:W48)</f>
        <v>0</v>
      </c>
      <c r="X42" s="84"/>
      <c r="Y42" s="297">
        <f>SUM(Y43:Y48)</f>
        <v>0</v>
      </c>
      <c r="Z42" s="297">
        <f>SUM(Z43:Z48)</f>
        <v>0</v>
      </c>
      <c r="AA42" s="297">
        <f>SUM(AA43:AA48)</f>
        <v>0</v>
      </c>
      <c r="AB42" s="297">
        <f>SUM(AB43:AB48)</f>
        <v>1</v>
      </c>
      <c r="AC42" s="84"/>
      <c r="AD42" s="297">
        <f>SUM(AD43:AD48)</f>
        <v>2</v>
      </c>
      <c r="AE42" s="297">
        <f>SUM(AE44:AE48)</f>
        <v>0</v>
      </c>
      <c r="AF42" s="297">
        <f>SUM(AF44:AF48)</f>
        <v>0</v>
      </c>
      <c r="AG42" s="297">
        <f>SUM(AG44:AG48)</f>
        <v>23</v>
      </c>
      <c r="AH42" s="84"/>
      <c r="AI42" s="297">
        <f>SUM(AI44:AI48)</f>
        <v>15</v>
      </c>
      <c r="AJ42" s="297">
        <f>SUM(AJ44:AJ48)</f>
        <v>0</v>
      </c>
      <c r="AK42" s="297">
        <f>SUM(AK44:AK48)</f>
        <v>0</v>
      </c>
      <c r="AL42" s="297">
        <f>SUM(AL44:AL48)</f>
        <v>18</v>
      </c>
      <c r="AM42" s="84"/>
      <c r="AN42" s="298">
        <f>SUM(AN44:AN48)</f>
        <v>13</v>
      </c>
      <c r="AO42" s="214"/>
      <c r="AP42" s="84"/>
      <c r="AQ42" s="84"/>
      <c r="AR42" s="104"/>
    </row>
    <row r="43" spans="1:44" x14ac:dyDescent="0.2">
      <c r="A43" s="117" t="s">
        <v>31</v>
      </c>
      <c r="B43" s="226" t="s">
        <v>173</v>
      </c>
      <c r="C43" s="113" t="s">
        <v>170</v>
      </c>
      <c r="D43" s="36" t="s">
        <v>64</v>
      </c>
      <c r="E43" s="36"/>
      <c r="F43" s="38">
        <f t="shared" ref="F43" si="29">SUM(K43:M43)+SUM(P43:R43)+SUM(U43:W43)+SUM(Z43:AB43)+SUM(AE43:AG43)+SUM(AJ43:AL43)</f>
        <v>1</v>
      </c>
      <c r="G43" s="137">
        <f>K43+P43+U43+Z43+AE43+AJ43</f>
        <v>0</v>
      </c>
      <c r="H43" s="137">
        <f>L43+Q43+V43+AA43+AF43+AK43</f>
        <v>0</v>
      </c>
      <c r="I43" s="137">
        <f>M43+R43+W43+AB43+AG43+AL43</f>
        <v>1</v>
      </c>
      <c r="J43" s="219">
        <f>O43+T43+Y43+AD43+AI43+AN43</f>
        <v>2</v>
      </c>
      <c r="K43" s="44"/>
      <c r="L43" s="45"/>
      <c r="M43" s="46"/>
      <c r="N43" s="47"/>
      <c r="O43" s="48"/>
      <c r="P43" s="44"/>
      <c r="Q43" s="45"/>
      <c r="R43" s="46"/>
      <c r="S43" s="47"/>
      <c r="T43" s="48"/>
      <c r="U43" s="44"/>
      <c r="V43" s="45"/>
      <c r="W43" s="46"/>
      <c r="X43" s="47"/>
      <c r="Y43" s="48"/>
      <c r="Z43" s="44">
        <v>0</v>
      </c>
      <c r="AA43" s="45">
        <v>0</v>
      </c>
      <c r="AB43" s="46">
        <v>1</v>
      </c>
      <c r="AC43" s="47" t="s">
        <v>38</v>
      </c>
      <c r="AD43" s="48">
        <v>2</v>
      </c>
      <c r="AE43" s="17"/>
      <c r="AF43" s="17"/>
      <c r="AG43" s="17"/>
      <c r="AH43" s="17"/>
      <c r="AI43" s="17"/>
      <c r="AJ43" s="44"/>
      <c r="AK43" s="17"/>
      <c r="AL43" s="17"/>
      <c r="AM43" s="17"/>
      <c r="AN43" s="48"/>
      <c r="AO43" s="72"/>
      <c r="AP43" s="31"/>
      <c r="AQ43" s="23"/>
      <c r="AR43" s="60"/>
    </row>
    <row r="44" spans="1:44" x14ac:dyDescent="0.2">
      <c r="A44" s="117" t="s">
        <v>117</v>
      </c>
      <c r="B44" s="226" t="s">
        <v>174</v>
      </c>
      <c r="C44" s="113" t="s">
        <v>171</v>
      </c>
      <c r="D44" s="121"/>
      <c r="E44" s="121"/>
      <c r="F44" s="39">
        <f t="shared" ref="F44:F45" si="30">SUM(K44:M44)+SUM(P44:R44)+SUM(U44:W44)+SUM(Z44:AB44)+SUM(AE44:AG44)+SUM(AJ44:AL44)</f>
        <v>1</v>
      </c>
      <c r="G44" s="53">
        <f t="shared" ref="G44:G45" si="31">K44+P44+U44+Z44+AE44+AJ44</f>
        <v>0</v>
      </c>
      <c r="H44" s="53">
        <f t="shared" ref="H44:H45" si="32">L44+Q44+V44+AA44+AF44+AK44</f>
        <v>0</v>
      </c>
      <c r="I44" s="53">
        <f t="shared" ref="I44:I45" si="33">M44+R44+W44+AB44+AG44+AL44</f>
        <v>1</v>
      </c>
      <c r="J44" s="55">
        <f t="shared" ref="J44:J45" si="34">O44+T44+Y44+AD44+AI44+AN44</f>
        <v>2</v>
      </c>
      <c r="K44" s="44"/>
      <c r="L44" s="45"/>
      <c r="M44" s="46"/>
      <c r="N44" s="47"/>
      <c r="O44" s="48"/>
      <c r="P44" s="44"/>
      <c r="Q44" s="57"/>
      <c r="R44" s="46"/>
      <c r="S44" s="47"/>
      <c r="T44" s="48"/>
      <c r="U44" s="44"/>
      <c r="V44" s="45"/>
      <c r="W44" s="46"/>
      <c r="X44" s="47"/>
      <c r="Y44" s="48"/>
      <c r="Z44" s="44"/>
      <c r="AA44" s="45"/>
      <c r="AB44" s="46"/>
      <c r="AC44" s="47"/>
      <c r="AD44" s="48"/>
      <c r="AE44" s="44">
        <v>0</v>
      </c>
      <c r="AF44" s="45">
        <v>0</v>
      </c>
      <c r="AG44" s="46">
        <v>1</v>
      </c>
      <c r="AH44" s="47" t="s">
        <v>38</v>
      </c>
      <c r="AI44" s="48">
        <v>2</v>
      </c>
      <c r="AJ44" s="44"/>
      <c r="AK44" s="57"/>
      <c r="AL44" s="46"/>
      <c r="AM44" s="47"/>
      <c r="AN44" s="48"/>
      <c r="AO44" s="72" t="str">
        <f>A43</f>
        <v>24.</v>
      </c>
      <c r="AP44" s="226" t="str">
        <f>B43</f>
        <v>NNPPR1PBNE</v>
      </c>
      <c r="AQ44" s="23"/>
      <c r="AR44" s="60"/>
    </row>
    <row r="45" spans="1:44" x14ac:dyDescent="0.2">
      <c r="A45" s="105" t="s">
        <v>118</v>
      </c>
      <c r="B45" s="226" t="s">
        <v>175</v>
      </c>
      <c r="C45" s="113" t="s">
        <v>172</v>
      </c>
      <c r="D45" s="121"/>
      <c r="E45" s="121"/>
      <c r="F45" s="39">
        <f t="shared" si="30"/>
        <v>2</v>
      </c>
      <c r="G45" s="53">
        <f t="shared" si="31"/>
        <v>0</v>
      </c>
      <c r="H45" s="53">
        <f t="shared" si="32"/>
        <v>0</v>
      </c>
      <c r="I45" s="53">
        <f t="shared" si="33"/>
        <v>2</v>
      </c>
      <c r="J45" s="55">
        <f t="shared" si="34"/>
        <v>4</v>
      </c>
      <c r="K45" s="44"/>
      <c r="L45" s="45"/>
      <c r="M45" s="46"/>
      <c r="N45" s="47"/>
      <c r="O45" s="48"/>
      <c r="P45" s="44"/>
      <c r="Q45" s="57"/>
      <c r="R45" s="46"/>
      <c r="S45" s="47"/>
      <c r="T45" s="48"/>
      <c r="U45" s="44"/>
      <c r="V45" s="45"/>
      <c r="W45" s="46"/>
      <c r="X45" s="47"/>
      <c r="Y45" s="48"/>
      <c r="Z45" s="44"/>
      <c r="AA45" s="45"/>
      <c r="AB45" s="46"/>
      <c r="AC45" s="47"/>
      <c r="AD45" s="48"/>
      <c r="AE45" s="44"/>
      <c r="AF45" s="45"/>
      <c r="AG45" s="46"/>
      <c r="AH45" s="47"/>
      <c r="AI45" s="48"/>
      <c r="AJ45" s="44">
        <v>0</v>
      </c>
      <c r="AK45" s="57">
        <v>0</v>
      </c>
      <c r="AL45" s="46">
        <v>2</v>
      </c>
      <c r="AM45" s="47" t="s">
        <v>38</v>
      </c>
      <c r="AN45" s="48">
        <v>4</v>
      </c>
      <c r="AO45" s="72" t="str">
        <f>A44</f>
        <v>25.</v>
      </c>
      <c r="AP45" s="226" t="str">
        <f>B44</f>
        <v>NNPPR2PBNE</v>
      </c>
      <c r="AQ45" s="23"/>
      <c r="AR45" s="60"/>
    </row>
    <row r="46" spans="1:44" x14ac:dyDescent="0.2">
      <c r="A46" s="117" t="s">
        <v>32</v>
      </c>
      <c r="B46" s="119" t="s">
        <v>176</v>
      </c>
      <c r="C46" s="113" t="s">
        <v>111</v>
      </c>
      <c r="D46" s="121"/>
      <c r="E46" s="121"/>
      <c r="F46" s="39">
        <f t="shared" ref="F46:F48" si="35">SUM(K46:M46)+SUM(P46:R46)+SUM(U46:W46)+SUM(Z46:AB46)+SUM(AE46:AG46)+SUM(AJ46:AL46)</f>
        <v>12</v>
      </c>
      <c r="G46" s="53">
        <f t="shared" ref="G46:G48" si="36">K46+P46+U46+Z46+AE46+AJ46</f>
        <v>0</v>
      </c>
      <c r="H46" s="53">
        <f t="shared" ref="H46:H48" si="37">L46+Q46+V46+AA46+AF46+AK46</f>
        <v>0</v>
      </c>
      <c r="I46" s="53">
        <f t="shared" ref="I46:I48" si="38">M46+R46+W46+AB46+AG46+AL46</f>
        <v>12</v>
      </c>
      <c r="J46" s="55">
        <f t="shared" ref="J46:J48" si="39">O46+T46+Y46+AD46+AI46+AN46</f>
        <v>7</v>
      </c>
      <c r="K46" s="39"/>
      <c r="L46" s="53"/>
      <c r="M46" s="43"/>
      <c r="N46" s="53"/>
      <c r="O46" s="55"/>
      <c r="P46" s="39"/>
      <c r="Q46" s="43"/>
      <c r="R46" s="43"/>
      <c r="S46" s="53"/>
      <c r="T46" s="55"/>
      <c r="U46" s="39"/>
      <c r="V46" s="53"/>
      <c r="W46" s="43"/>
      <c r="X46" s="53"/>
      <c r="Y46" s="55"/>
      <c r="Z46" s="39"/>
      <c r="AA46" s="53"/>
      <c r="AB46" s="43"/>
      <c r="AC46" s="53"/>
      <c r="AD46" s="55"/>
      <c r="AE46" s="39">
        <v>0</v>
      </c>
      <c r="AF46" s="53">
        <v>0</v>
      </c>
      <c r="AG46" s="43">
        <v>12</v>
      </c>
      <c r="AH46" s="53" t="s">
        <v>38</v>
      </c>
      <c r="AI46" s="55">
        <v>7</v>
      </c>
      <c r="AJ46" s="39"/>
      <c r="AK46" s="53"/>
      <c r="AL46" s="43"/>
      <c r="AM46" s="53"/>
      <c r="AN46" s="55"/>
      <c r="AO46" s="72"/>
      <c r="AP46" s="31"/>
      <c r="AQ46" s="81"/>
      <c r="AR46" s="82"/>
    </row>
    <row r="47" spans="1:44" x14ac:dyDescent="0.2">
      <c r="A47" s="105" t="s">
        <v>33</v>
      </c>
      <c r="B47" s="226" t="s">
        <v>177</v>
      </c>
      <c r="C47" s="113" t="s">
        <v>145</v>
      </c>
      <c r="D47" s="36"/>
      <c r="E47" s="36"/>
      <c r="F47" s="39">
        <f t="shared" si="35"/>
        <v>10</v>
      </c>
      <c r="G47" s="53">
        <f t="shared" si="36"/>
        <v>0</v>
      </c>
      <c r="H47" s="53">
        <f t="shared" si="37"/>
        <v>0</v>
      </c>
      <c r="I47" s="53">
        <f t="shared" si="38"/>
        <v>10</v>
      </c>
      <c r="J47" s="55">
        <f t="shared" si="39"/>
        <v>6</v>
      </c>
      <c r="K47" s="44"/>
      <c r="L47" s="45"/>
      <c r="M47" s="46"/>
      <c r="N47" s="47"/>
      <c r="O47" s="48"/>
      <c r="P47" s="44"/>
      <c r="Q47" s="45"/>
      <c r="R47" s="46"/>
      <c r="S47" s="47"/>
      <c r="T47" s="48"/>
      <c r="U47" s="46"/>
      <c r="V47" s="45"/>
      <c r="W47" s="46"/>
      <c r="X47" s="47"/>
      <c r="Y47" s="48"/>
      <c r="Z47" s="44"/>
      <c r="AA47" s="45"/>
      <c r="AB47" s="46"/>
      <c r="AC47" s="47"/>
      <c r="AD47" s="48"/>
      <c r="AE47" s="44">
        <v>0</v>
      </c>
      <c r="AF47" s="57">
        <v>0</v>
      </c>
      <c r="AG47" s="46">
        <v>10</v>
      </c>
      <c r="AH47" s="47" t="s">
        <v>38</v>
      </c>
      <c r="AI47" s="48">
        <v>6</v>
      </c>
      <c r="AJ47" s="44"/>
      <c r="AK47" s="57"/>
      <c r="AL47" s="46"/>
      <c r="AM47" s="47"/>
      <c r="AN47" s="48"/>
      <c r="AO47" s="46">
        <v>24</v>
      </c>
      <c r="AP47" s="226" t="s">
        <v>173</v>
      </c>
      <c r="AQ47" s="23"/>
      <c r="AR47" s="60"/>
    </row>
    <row r="48" spans="1:44" ht="13.5" thickBot="1" x14ac:dyDescent="0.25">
      <c r="A48" s="106" t="s">
        <v>34</v>
      </c>
      <c r="B48" s="222" t="s">
        <v>178</v>
      </c>
      <c r="C48" s="107" t="s">
        <v>91</v>
      </c>
      <c r="D48" s="108"/>
      <c r="E48" s="108"/>
      <c r="F48" s="166">
        <f t="shared" si="35"/>
        <v>16</v>
      </c>
      <c r="G48" s="164">
        <f t="shared" si="36"/>
        <v>0</v>
      </c>
      <c r="H48" s="164">
        <f t="shared" si="37"/>
        <v>0</v>
      </c>
      <c r="I48" s="164">
        <f t="shared" si="38"/>
        <v>16</v>
      </c>
      <c r="J48" s="220">
        <f t="shared" si="39"/>
        <v>9</v>
      </c>
      <c r="K48" s="166"/>
      <c r="L48" s="164"/>
      <c r="M48" s="156"/>
      <c r="N48" s="163"/>
      <c r="O48" s="220"/>
      <c r="P48" s="166"/>
      <c r="Q48" s="164"/>
      <c r="R48" s="156"/>
      <c r="S48" s="163"/>
      <c r="T48" s="220"/>
      <c r="U48" s="156"/>
      <c r="V48" s="164"/>
      <c r="W48" s="156"/>
      <c r="X48" s="163"/>
      <c r="Y48" s="220"/>
      <c r="Z48" s="166"/>
      <c r="AA48" s="164"/>
      <c r="AB48" s="156"/>
      <c r="AC48" s="163"/>
      <c r="AD48" s="220"/>
      <c r="AE48" s="166"/>
      <c r="AF48" s="164"/>
      <c r="AG48" s="156"/>
      <c r="AH48" s="163"/>
      <c r="AI48" s="220"/>
      <c r="AJ48" s="166">
        <v>0</v>
      </c>
      <c r="AK48" s="164">
        <v>0</v>
      </c>
      <c r="AL48" s="156">
        <v>16</v>
      </c>
      <c r="AM48" s="163" t="s">
        <v>38</v>
      </c>
      <c r="AN48" s="220">
        <v>9</v>
      </c>
      <c r="AO48" s="109" t="str">
        <f>A47</f>
        <v>28.</v>
      </c>
      <c r="AP48" s="177" t="s">
        <v>177</v>
      </c>
      <c r="AQ48" s="111"/>
      <c r="AR48" s="112"/>
    </row>
    <row r="49" spans="1:44" ht="40.5" customHeight="1" thickBot="1" x14ac:dyDescent="0.25">
      <c r="A49" s="116"/>
      <c r="B49" s="15"/>
      <c r="C49" s="16"/>
      <c r="D49" s="16"/>
      <c r="E49" s="16"/>
      <c r="F49" s="116"/>
      <c r="G49" s="116"/>
      <c r="H49" s="116"/>
      <c r="I49" s="116"/>
      <c r="J49" s="51"/>
      <c r="K49" s="116"/>
      <c r="L49" s="116"/>
      <c r="M49" s="116"/>
      <c r="N49" s="116"/>
      <c r="O49" s="51"/>
      <c r="P49" s="116"/>
      <c r="Q49" s="116"/>
      <c r="R49" s="116"/>
      <c r="S49" s="116"/>
      <c r="T49" s="51"/>
      <c r="U49" s="116"/>
      <c r="V49" s="116"/>
      <c r="W49" s="116"/>
      <c r="X49" s="116"/>
      <c r="Y49" s="51"/>
      <c r="Z49" s="116"/>
      <c r="AA49" s="116"/>
      <c r="AB49" s="116"/>
      <c r="AC49" s="116"/>
      <c r="AD49" s="51"/>
      <c r="AE49" s="116"/>
      <c r="AF49" s="116"/>
      <c r="AG49" s="116"/>
      <c r="AH49" s="116"/>
      <c r="AI49" s="51"/>
      <c r="AJ49" s="116"/>
      <c r="AK49" s="116"/>
      <c r="AL49" s="116"/>
      <c r="AM49" s="116"/>
      <c r="AN49" s="51"/>
      <c r="AO49" s="95"/>
      <c r="AP49" s="96"/>
      <c r="AQ49" s="95"/>
      <c r="AR49" s="96"/>
    </row>
    <row r="50" spans="1:44" x14ac:dyDescent="0.2">
      <c r="A50" s="218"/>
      <c r="B50" s="379" t="s">
        <v>16</v>
      </c>
      <c r="C50" s="381" t="s">
        <v>2</v>
      </c>
      <c r="D50" s="383" t="s">
        <v>39</v>
      </c>
      <c r="E50" s="385" t="s">
        <v>40</v>
      </c>
      <c r="F50" s="1" t="s">
        <v>0</v>
      </c>
      <c r="G50" s="20"/>
      <c r="H50" s="20"/>
      <c r="I50" s="20"/>
      <c r="J50" s="369" t="s">
        <v>17</v>
      </c>
      <c r="K50" s="371" t="s">
        <v>1</v>
      </c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3"/>
      <c r="AP50" s="375" t="s">
        <v>22</v>
      </c>
      <c r="AQ50" s="377"/>
      <c r="AR50" s="363" t="s">
        <v>22</v>
      </c>
    </row>
    <row r="51" spans="1:44" ht="13.5" thickBot="1" x14ac:dyDescent="0.25">
      <c r="A51" s="19"/>
      <c r="B51" s="380"/>
      <c r="C51" s="382"/>
      <c r="D51" s="384"/>
      <c r="E51" s="386"/>
      <c r="F51" s="3" t="s">
        <v>3</v>
      </c>
      <c r="G51" s="88" t="s">
        <v>10</v>
      </c>
      <c r="H51" s="88" t="s">
        <v>12</v>
      </c>
      <c r="I51" s="88" t="s">
        <v>87</v>
      </c>
      <c r="J51" s="370"/>
      <c r="K51" s="4"/>
      <c r="L51" s="5"/>
      <c r="M51" s="5" t="s">
        <v>4</v>
      </c>
      <c r="N51" s="5"/>
      <c r="O51" s="6"/>
      <c r="P51" s="5"/>
      <c r="Q51" s="5"/>
      <c r="R51" s="5" t="s">
        <v>5</v>
      </c>
      <c r="S51" s="5"/>
      <c r="T51" s="6"/>
      <c r="U51" s="5"/>
      <c r="V51" s="5"/>
      <c r="W51" s="7" t="s">
        <v>6</v>
      </c>
      <c r="X51" s="5"/>
      <c r="Y51" s="6"/>
      <c r="Z51" s="5"/>
      <c r="AA51" s="5"/>
      <c r="AB51" s="7" t="s">
        <v>7</v>
      </c>
      <c r="AC51" s="5"/>
      <c r="AD51" s="6"/>
      <c r="AE51" s="5"/>
      <c r="AF51" s="5"/>
      <c r="AG51" s="7" t="s">
        <v>8</v>
      </c>
      <c r="AH51" s="5"/>
      <c r="AI51" s="6"/>
      <c r="AJ51" s="4"/>
      <c r="AK51" s="5"/>
      <c r="AL51" s="5" t="s">
        <v>9</v>
      </c>
      <c r="AM51" s="5"/>
      <c r="AN51" s="8"/>
      <c r="AO51" s="374"/>
      <c r="AP51" s="376"/>
      <c r="AQ51" s="378"/>
      <c r="AR51" s="364"/>
    </row>
    <row r="52" spans="1:44" x14ac:dyDescent="0.2">
      <c r="A52" s="70"/>
      <c r="B52" s="225"/>
      <c r="C52" s="61"/>
      <c r="D52" s="40"/>
      <c r="E52" s="40"/>
      <c r="F52" s="295"/>
      <c r="G52" s="217"/>
      <c r="H52" s="217"/>
      <c r="I52" s="217"/>
      <c r="J52" s="299"/>
      <c r="K52" s="11" t="s">
        <v>10</v>
      </c>
      <c r="L52" s="12" t="s">
        <v>12</v>
      </c>
      <c r="M52" s="12" t="s">
        <v>11</v>
      </c>
      <c r="N52" s="12" t="s">
        <v>13</v>
      </c>
      <c r="O52" s="282" t="s">
        <v>14</v>
      </c>
      <c r="P52" s="11" t="s">
        <v>10</v>
      </c>
      <c r="Q52" s="12" t="s">
        <v>12</v>
      </c>
      <c r="R52" s="12" t="s">
        <v>11</v>
      </c>
      <c r="S52" s="12" t="s">
        <v>13</v>
      </c>
      <c r="T52" s="282" t="s">
        <v>14</v>
      </c>
      <c r="U52" s="11" t="s">
        <v>10</v>
      </c>
      <c r="V52" s="12" t="s">
        <v>12</v>
      </c>
      <c r="W52" s="12" t="s">
        <v>11</v>
      </c>
      <c r="X52" s="12" t="s">
        <v>13</v>
      </c>
      <c r="Y52" s="282" t="s">
        <v>14</v>
      </c>
      <c r="Z52" s="11" t="s">
        <v>10</v>
      </c>
      <c r="AA52" s="12" t="s">
        <v>12</v>
      </c>
      <c r="AB52" s="12" t="s">
        <v>11</v>
      </c>
      <c r="AC52" s="12" t="s">
        <v>13</v>
      </c>
      <c r="AD52" s="282" t="s">
        <v>14</v>
      </c>
      <c r="AE52" s="11" t="s">
        <v>10</v>
      </c>
      <c r="AF52" s="12" t="s">
        <v>12</v>
      </c>
      <c r="AG52" s="12" t="s">
        <v>11</v>
      </c>
      <c r="AH52" s="12" t="s">
        <v>13</v>
      </c>
      <c r="AI52" s="282" t="s">
        <v>14</v>
      </c>
      <c r="AJ52" s="11" t="s">
        <v>10</v>
      </c>
      <c r="AK52" s="12" t="s">
        <v>12</v>
      </c>
      <c r="AL52" s="12" t="s">
        <v>11</v>
      </c>
      <c r="AM52" s="12" t="s">
        <v>13</v>
      </c>
      <c r="AN52" s="282" t="s">
        <v>14</v>
      </c>
      <c r="AO52" s="86"/>
      <c r="AP52" s="279" t="s">
        <v>16</v>
      </c>
      <c r="AQ52" s="252"/>
      <c r="AR52" s="280" t="s">
        <v>16</v>
      </c>
    </row>
    <row r="53" spans="1:44" ht="15" x14ac:dyDescent="0.2">
      <c r="A53" s="21"/>
      <c r="B53" s="365" t="s">
        <v>141</v>
      </c>
      <c r="C53" s="366"/>
      <c r="D53" s="101"/>
      <c r="E53" s="101"/>
      <c r="F53" s="84">
        <f t="shared" ref="F53:M53" si="40">SUM(F54:F60)</f>
        <v>20</v>
      </c>
      <c r="G53" s="84">
        <f t="shared" si="40"/>
        <v>5</v>
      </c>
      <c r="H53" s="84">
        <f t="shared" si="40"/>
        <v>0</v>
      </c>
      <c r="I53" s="84">
        <f t="shared" si="40"/>
        <v>15</v>
      </c>
      <c r="J53" s="213">
        <f t="shared" si="40"/>
        <v>27</v>
      </c>
      <c r="K53" s="214">
        <f t="shared" si="40"/>
        <v>0</v>
      </c>
      <c r="L53" s="297">
        <f t="shared" si="40"/>
        <v>0</v>
      </c>
      <c r="M53" s="297">
        <f t="shared" si="40"/>
        <v>0</v>
      </c>
      <c r="N53" s="84"/>
      <c r="O53" s="297">
        <f>SUM(O54:O60)</f>
        <v>0</v>
      </c>
      <c r="P53" s="297">
        <f>SUM(P54:P60)</f>
        <v>0</v>
      </c>
      <c r="Q53" s="297">
        <f>SUM(Q54:Q60)</f>
        <v>0</v>
      </c>
      <c r="R53" s="297">
        <f>SUM(R54:R60)</f>
        <v>0</v>
      </c>
      <c r="S53" s="84"/>
      <c r="T53" s="297">
        <f>SUM(T54:T60)</f>
        <v>0</v>
      </c>
      <c r="U53" s="297">
        <f>SUM(U54:U60)</f>
        <v>1</v>
      </c>
      <c r="V53" s="297">
        <f>SUM(V54:V60)</f>
        <v>0</v>
      </c>
      <c r="W53" s="297">
        <f>SUM(W54:W60)</f>
        <v>2</v>
      </c>
      <c r="X53" s="84"/>
      <c r="Y53" s="297">
        <f>SUM(Y54:Y60)</f>
        <v>4</v>
      </c>
      <c r="Z53" s="297">
        <f>SUM(Z54:Z60)</f>
        <v>3</v>
      </c>
      <c r="AA53" s="297">
        <f>SUM(AA54:AA60)</f>
        <v>0</v>
      </c>
      <c r="AB53" s="297">
        <f>SUM(AB54:AB60)</f>
        <v>7</v>
      </c>
      <c r="AC53" s="84"/>
      <c r="AD53" s="297">
        <f t="shared" ref="AD53:AL53" si="41">SUM(AD54:AD60)</f>
        <v>13</v>
      </c>
      <c r="AE53" s="297">
        <f t="shared" si="41"/>
        <v>0</v>
      </c>
      <c r="AF53" s="297">
        <f t="shared" si="41"/>
        <v>0</v>
      </c>
      <c r="AG53" s="297">
        <f t="shared" si="41"/>
        <v>4</v>
      </c>
      <c r="AH53" s="297">
        <f t="shared" si="41"/>
        <v>0</v>
      </c>
      <c r="AI53" s="300">
        <f t="shared" si="41"/>
        <v>6</v>
      </c>
      <c r="AJ53" s="297">
        <f t="shared" si="41"/>
        <v>1</v>
      </c>
      <c r="AK53" s="297">
        <f t="shared" si="41"/>
        <v>0</v>
      </c>
      <c r="AL53" s="297">
        <f t="shared" si="41"/>
        <v>2</v>
      </c>
      <c r="AM53" s="84"/>
      <c r="AN53" s="298">
        <f>SUM(AN54:AN60)</f>
        <v>4</v>
      </c>
      <c r="AO53" s="361" t="str">
        <f>A25</f>
        <v>11.</v>
      </c>
      <c r="AP53" s="362" t="str">
        <f>B25</f>
        <v>NIXSF2PBNE</v>
      </c>
      <c r="AQ53" s="84"/>
      <c r="AR53" s="104"/>
    </row>
    <row r="54" spans="1:44" s="50" customFormat="1" x14ac:dyDescent="0.2">
      <c r="A54" s="117" t="s">
        <v>119</v>
      </c>
      <c r="B54" s="226" t="s">
        <v>143</v>
      </c>
      <c r="C54" s="113" t="s">
        <v>52</v>
      </c>
      <c r="D54" s="121" t="s">
        <v>70</v>
      </c>
      <c r="E54" s="121"/>
      <c r="F54" s="38">
        <f t="shared" ref="F54:F60" si="42">SUM(K54:M54)+SUM(P54:R54)+SUM(U54:W54)+SUM(Z54:AB54)+SUM(AE54:AG54)+SUM(AJ54:AL54)</f>
        <v>3</v>
      </c>
      <c r="G54" s="137">
        <f t="shared" ref="G54:G60" si="43">K54+P54+U54+Z54+AE54+AJ54</f>
        <v>0</v>
      </c>
      <c r="H54" s="137">
        <f t="shared" ref="H54:H60" si="44">L54+Q54+V54+AA54+AF54+AK54</f>
        <v>0</v>
      </c>
      <c r="I54" s="137">
        <f t="shared" ref="I54:I60" si="45">M54+R54+W54+AB54+AG54+AL54</f>
        <v>3</v>
      </c>
      <c r="J54" s="219">
        <f t="shared" ref="J54:J60" si="46">O54+T54+Y54+AD54+AI54+AN54</f>
        <v>4</v>
      </c>
      <c r="K54" s="39"/>
      <c r="L54" s="53"/>
      <c r="M54" s="43"/>
      <c r="N54" s="53"/>
      <c r="O54" s="55"/>
      <c r="P54" s="39"/>
      <c r="Q54" s="43"/>
      <c r="R54" s="43"/>
      <c r="S54" s="53"/>
      <c r="T54" s="55"/>
      <c r="U54" s="39"/>
      <c r="V54" s="53"/>
      <c r="W54" s="43"/>
      <c r="X54" s="53"/>
      <c r="Y54" s="55"/>
      <c r="Z54" s="39">
        <v>0</v>
      </c>
      <c r="AA54" s="53">
        <v>0</v>
      </c>
      <c r="AB54" s="43">
        <v>3</v>
      </c>
      <c r="AC54" s="53" t="s">
        <v>42</v>
      </c>
      <c r="AD54" s="55">
        <v>4</v>
      </c>
      <c r="AE54" s="39"/>
      <c r="AF54" s="53"/>
      <c r="AG54" s="43"/>
      <c r="AH54" s="53"/>
      <c r="AI54" s="55"/>
      <c r="AJ54" s="39"/>
      <c r="AK54" s="53"/>
      <c r="AL54" s="43"/>
      <c r="AM54" s="53"/>
      <c r="AN54" s="55"/>
      <c r="AO54" s="120"/>
      <c r="AP54" s="97"/>
      <c r="AQ54" s="81"/>
      <c r="AR54" s="82"/>
    </row>
    <row r="55" spans="1:44" s="50" customFormat="1" ht="25.5" x14ac:dyDescent="0.2">
      <c r="A55" s="117" t="s">
        <v>35</v>
      </c>
      <c r="B55" s="226" t="s">
        <v>146</v>
      </c>
      <c r="C55" s="113" t="s">
        <v>48</v>
      </c>
      <c r="D55" s="121" t="s">
        <v>73</v>
      </c>
      <c r="E55" s="121"/>
      <c r="F55" s="39">
        <f t="shared" si="42"/>
        <v>4</v>
      </c>
      <c r="G55" s="53">
        <f t="shared" si="43"/>
        <v>2</v>
      </c>
      <c r="H55" s="53">
        <f t="shared" si="44"/>
        <v>0</v>
      </c>
      <c r="I55" s="53">
        <f t="shared" si="45"/>
        <v>2</v>
      </c>
      <c r="J55" s="55">
        <f t="shared" si="46"/>
        <v>5</v>
      </c>
      <c r="K55" s="301"/>
      <c r="L55" s="53"/>
      <c r="M55" s="120"/>
      <c r="N55" s="54"/>
      <c r="O55" s="55"/>
      <c r="P55" s="120"/>
      <c r="Q55" s="53"/>
      <c r="R55" s="120"/>
      <c r="S55" s="54"/>
      <c r="T55" s="55"/>
      <c r="U55" s="120"/>
      <c r="V55" s="53"/>
      <c r="W55" s="120"/>
      <c r="X55" s="54"/>
      <c r="Y55" s="55"/>
      <c r="Z55" s="120">
        <v>2</v>
      </c>
      <c r="AA55" s="53">
        <v>0</v>
      </c>
      <c r="AB55" s="120">
        <v>2</v>
      </c>
      <c r="AC55" s="54" t="s">
        <v>42</v>
      </c>
      <c r="AD55" s="55">
        <v>5</v>
      </c>
      <c r="AE55" s="120"/>
      <c r="AF55" s="53"/>
      <c r="AG55" s="120"/>
      <c r="AH55" s="54"/>
      <c r="AI55" s="55"/>
      <c r="AJ55" s="301"/>
      <c r="AK55" s="53"/>
      <c r="AL55" s="120"/>
      <c r="AM55" s="54"/>
      <c r="AN55" s="55"/>
      <c r="AO55" s="124" t="str">
        <f>A36</f>
        <v>22.</v>
      </c>
      <c r="AP55" s="119" t="str">
        <f>B36</f>
        <v>NIEIB0PBNE</v>
      </c>
      <c r="AQ55" s="52"/>
      <c r="AR55" s="83"/>
    </row>
    <row r="56" spans="1:44" s="91" customFormat="1" x14ac:dyDescent="0.2">
      <c r="A56" s="117" t="s">
        <v>120</v>
      </c>
      <c r="B56" s="226" t="s">
        <v>144</v>
      </c>
      <c r="C56" s="113" t="s">
        <v>137</v>
      </c>
      <c r="D56" s="121" t="s">
        <v>69</v>
      </c>
      <c r="E56" s="121"/>
      <c r="F56" s="39">
        <f t="shared" ref="F56" si="47">SUM(K56:M56)+SUM(P56:R56)+SUM(U56:W56)+SUM(Z56:AB56)+SUM(AE56:AG56)+SUM(AJ56:AL56)</f>
        <v>3</v>
      </c>
      <c r="G56" s="53">
        <f t="shared" ref="G56" si="48">K56+P56+U56+Z56+AE56+AJ56</f>
        <v>1</v>
      </c>
      <c r="H56" s="53">
        <f t="shared" ref="H56" si="49">L56+Q56+V56+AA56+AF56+AK56</f>
        <v>0</v>
      </c>
      <c r="I56" s="53">
        <f t="shared" ref="I56" si="50">M56+R56+W56+AB56+AG56+AL56</f>
        <v>2</v>
      </c>
      <c r="J56" s="55">
        <f t="shared" ref="J56" si="51">O56+T56+Y56+AD56+AI56+AN56</f>
        <v>4</v>
      </c>
      <c r="K56" s="301"/>
      <c r="L56" s="53"/>
      <c r="M56" s="120"/>
      <c r="N56" s="54"/>
      <c r="O56" s="55"/>
      <c r="P56" s="120"/>
      <c r="Q56" s="53"/>
      <c r="R56" s="120"/>
      <c r="S56" s="54"/>
      <c r="T56" s="55"/>
      <c r="U56" s="301">
        <v>1</v>
      </c>
      <c r="V56" s="53">
        <v>0</v>
      </c>
      <c r="W56" s="120">
        <v>2</v>
      </c>
      <c r="X56" s="54" t="s">
        <v>38</v>
      </c>
      <c r="Y56" s="55">
        <v>4</v>
      </c>
      <c r="Z56" s="120"/>
      <c r="AA56" s="53"/>
      <c r="AB56" s="120"/>
      <c r="AC56" s="54"/>
      <c r="AD56" s="55"/>
      <c r="AE56" s="120"/>
      <c r="AF56" s="53"/>
      <c r="AG56" s="120"/>
      <c r="AH56" s="54"/>
      <c r="AI56" s="55"/>
      <c r="AJ56" s="302"/>
      <c r="AK56" s="302"/>
      <c r="AL56" s="302"/>
      <c r="AM56" s="302"/>
      <c r="AN56" s="55"/>
      <c r="AO56" s="87" t="str">
        <f>A25</f>
        <v>11.</v>
      </c>
      <c r="AP56" s="334" t="s">
        <v>159</v>
      </c>
      <c r="AQ56" s="98"/>
      <c r="AR56" s="99"/>
    </row>
    <row r="57" spans="1:44" s="50" customFormat="1" x14ac:dyDescent="0.2">
      <c r="A57" s="117" t="s">
        <v>121</v>
      </c>
      <c r="B57" s="226" t="s">
        <v>181</v>
      </c>
      <c r="C57" s="113" t="s">
        <v>84</v>
      </c>
      <c r="D57" s="36" t="s">
        <v>66</v>
      </c>
      <c r="E57" s="121"/>
      <c r="F57" s="39">
        <f t="shared" si="42"/>
        <v>3</v>
      </c>
      <c r="G57" s="53">
        <f t="shared" si="43"/>
        <v>1</v>
      </c>
      <c r="H57" s="53">
        <f t="shared" si="44"/>
        <v>0</v>
      </c>
      <c r="I57" s="53">
        <f t="shared" si="45"/>
        <v>2</v>
      </c>
      <c r="J57" s="55">
        <f t="shared" si="46"/>
        <v>4</v>
      </c>
      <c r="K57" s="301"/>
      <c r="L57" s="53"/>
      <c r="M57" s="120"/>
      <c r="N57" s="54"/>
      <c r="O57" s="55"/>
      <c r="P57" s="120"/>
      <c r="Q57" s="53"/>
      <c r="R57" s="120"/>
      <c r="S57" s="54"/>
      <c r="T57" s="55"/>
      <c r="U57" s="120"/>
      <c r="V57" s="53"/>
      <c r="W57" s="120"/>
      <c r="X57" s="54"/>
      <c r="Y57" s="55"/>
      <c r="Z57" s="120">
        <v>1</v>
      </c>
      <c r="AA57" s="53">
        <v>0</v>
      </c>
      <c r="AB57" s="120">
        <v>2</v>
      </c>
      <c r="AC57" s="54" t="s">
        <v>38</v>
      </c>
      <c r="AD57" s="55">
        <v>4</v>
      </c>
      <c r="AE57" s="120"/>
      <c r="AF57" s="53"/>
      <c r="AG57" s="120"/>
      <c r="AH57" s="54"/>
      <c r="AI57" s="55"/>
      <c r="AJ57" s="301"/>
      <c r="AK57" s="53"/>
      <c r="AL57" s="120"/>
      <c r="AM57" s="54"/>
      <c r="AN57" s="55"/>
      <c r="AO57" s="87"/>
      <c r="AP57" s="118"/>
      <c r="AQ57" s="122"/>
      <c r="AR57" s="123"/>
    </row>
    <row r="58" spans="1:44" s="50" customFormat="1" x14ac:dyDescent="0.2">
      <c r="A58" s="117" t="s">
        <v>36</v>
      </c>
      <c r="B58" s="226" t="s">
        <v>182</v>
      </c>
      <c r="C58" s="113" t="s">
        <v>85</v>
      </c>
      <c r="D58" s="36" t="s">
        <v>66</v>
      </c>
      <c r="E58" s="121"/>
      <c r="F58" s="39">
        <f t="shared" si="42"/>
        <v>2</v>
      </c>
      <c r="G58" s="53">
        <f t="shared" si="43"/>
        <v>0</v>
      </c>
      <c r="H58" s="53">
        <f t="shared" si="44"/>
        <v>0</v>
      </c>
      <c r="I58" s="53">
        <f t="shared" si="45"/>
        <v>2</v>
      </c>
      <c r="J58" s="55">
        <f t="shared" si="46"/>
        <v>3</v>
      </c>
      <c r="K58" s="301"/>
      <c r="L58" s="53"/>
      <c r="M58" s="120"/>
      <c r="N58" s="54"/>
      <c r="O58" s="55"/>
      <c r="P58" s="120"/>
      <c r="Q58" s="53"/>
      <c r="R58" s="120"/>
      <c r="S58" s="54"/>
      <c r="T58" s="55"/>
      <c r="U58" s="120"/>
      <c r="V58" s="53"/>
      <c r="W58" s="120"/>
      <c r="X58" s="54"/>
      <c r="Y58" s="55"/>
      <c r="Z58" s="120"/>
      <c r="AA58" s="53"/>
      <c r="AB58" s="43"/>
      <c r="AC58" s="54"/>
      <c r="AD58" s="55"/>
      <c r="AE58" s="301">
        <v>0</v>
      </c>
      <c r="AF58" s="53">
        <v>0</v>
      </c>
      <c r="AG58" s="120">
        <v>2</v>
      </c>
      <c r="AH58" s="54" t="s">
        <v>38</v>
      </c>
      <c r="AI58" s="55">
        <v>3</v>
      </c>
      <c r="AJ58" s="301"/>
      <c r="AK58" s="53"/>
      <c r="AL58" s="120"/>
      <c r="AM58" s="54"/>
      <c r="AN58" s="55"/>
      <c r="AO58" s="87" t="str">
        <f>A57</f>
        <v>33.</v>
      </c>
      <c r="AP58" s="97" t="str">
        <f>B57</f>
        <v>NIXAF1ZBNE</v>
      </c>
      <c r="AQ58" s="122"/>
      <c r="AR58" s="100"/>
    </row>
    <row r="59" spans="1:44" s="50" customFormat="1" x14ac:dyDescent="0.2">
      <c r="A59" s="117" t="s">
        <v>122</v>
      </c>
      <c r="B59" s="226" t="s">
        <v>183</v>
      </c>
      <c r="C59" s="113" t="s">
        <v>49</v>
      </c>
      <c r="D59" s="121" t="s">
        <v>66</v>
      </c>
      <c r="E59" s="121"/>
      <c r="F59" s="39">
        <f t="shared" si="42"/>
        <v>3</v>
      </c>
      <c r="G59" s="53">
        <f t="shared" si="43"/>
        <v>1</v>
      </c>
      <c r="H59" s="53">
        <f t="shared" si="44"/>
        <v>0</v>
      </c>
      <c r="I59" s="53">
        <f t="shared" si="45"/>
        <v>2</v>
      </c>
      <c r="J59" s="55">
        <f t="shared" si="46"/>
        <v>4</v>
      </c>
      <c r="K59" s="301"/>
      <c r="L59" s="53"/>
      <c r="M59" s="120"/>
      <c r="N59" s="54"/>
      <c r="O59" s="55"/>
      <c r="P59" s="120"/>
      <c r="Q59" s="53"/>
      <c r="R59" s="120"/>
      <c r="S59" s="54"/>
      <c r="T59" s="55"/>
      <c r="U59" s="120"/>
      <c r="V59" s="53"/>
      <c r="W59" s="120"/>
      <c r="X59" s="54"/>
      <c r="Y59" s="55"/>
      <c r="Z59" s="120"/>
      <c r="AA59" s="53"/>
      <c r="AB59" s="43"/>
      <c r="AC59" s="54"/>
      <c r="AD59" s="55"/>
      <c r="AE59" s="301"/>
      <c r="AF59" s="53"/>
      <c r="AG59" s="120"/>
      <c r="AH59" s="54"/>
      <c r="AI59" s="55"/>
      <c r="AJ59" s="301">
        <v>1</v>
      </c>
      <c r="AK59" s="53">
        <v>0</v>
      </c>
      <c r="AL59" s="120">
        <v>2</v>
      </c>
      <c r="AM59" s="54" t="s">
        <v>42</v>
      </c>
      <c r="AN59" s="55">
        <v>4</v>
      </c>
      <c r="AO59" s="87" t="str">
        <f>A57</f>
        <v>33.</v>
      </c>
      <c r="AP59" s="97" t="str">
        <f>B57</f>
        <v>NIXAF1ZBNE</v>
      </c>
      <c r="AQ59" s="122"/>
      <c r="AR59" s="123"/>
    </row>
    <row r="60" spans="1:44" s="50" customFormat="1" ht="13.5" thickBot="1" x14ac:dyDescent="0.25">
      <c r="A60" s="157" t="s">
        <v>123</v>
      </c>
      <c r="B60" s="222" t="s">
        <v>184</v>
      </c>
      <c r="C60" s="107" t="s">
        <v>50</v>
      </c>
      <c r="D60" s="159" t="s">
        <v>74</v>
      </c>
      <c r="E60" s="159"/>
      <c r="F60" s="166">
        <f t="shared" si="42"/>
        <v>2</v>
      </c>
      <c r="G60" s="164">
        <f t="shared" si="43"/>
        <v>0</v>
      </c>
      <c r="H60" s="164">
        <f t="shared" si="44"/>
        <v>0</v>
      </c>
      <c r="I60" s="164">
        <f t="shared" si="45"/>
        <v>2</v>
      </c>
      <c r="J60" s="220">
        <f t="shared" si="46"/>
        <v>3</v>
      </c>
      <c r="K60" s="303"/>
      <c r="L60" s="164"/>
      <c r="M60" s="156"/>
      <c r="N60" s="163"/>
      <c r="O60" s="220"/>
      <c r="P60" s="156"/>
      <c r="Q60" s="164"/>
      <c r="R60" s="156"/>
      <c r="S60" s="163"/>
      <c r="T60" s="220"/>
      <c r="U60" s="156"/>
      <c r="V60" s="164"/>
      <c r="W60" s="156"/>
      <c r="X60" s="163"/>
      <c r="Y60" s="220"/>
      <c r="Z60" s="304"/>
      <c r="AA60" s="175"/>
      <c r="AB60" s="305"/>
      <c r="AC60" s="175"/>
      <c r="AD60" s="306"/>
      <c r="AE60" s="307">
        <v>0</v>
      </c>
      <c r="AF60" s="175">
        <v>0</v>
      </c>
      <c r="AG60" s="305">
        <v>2</v>
      </c>
      <c r="AH60" s="175" t="s">
        <v>38</v>
      </c>
      <c r="AI60" s="306">
        <v>3</v>
      </c>
      <c r="AJ60" s="307"/>
      <c r="AK60" s="175"/>
      <c r="AL60" s="305"/>
      <c r="AM60" s="175"/>
      <c r="AN60" s="306"/>
      <c r="AO60" s="160" t="str">
        <f>A26</f>
        <v>12.</v>
      </c>
      <c r="AP60" s="176" t="str">
        <f>B26</f>
        <v>NSXHF1PBNE</v>
      </c>
      <c r="AQ60" s="173"/>
      <c r="AR60" s="174"/>
    </row>
    <row r="61" spans="1:44" ht="28.15" customHeight="1" thickBot="1" x14ac:dyDescent="0.25">
      <c r="A61" s="116"/>
      <c r="B61" s="15"/>
      <c r="C61" s="16"/>
      <c r="D61" s="16"/>
      <c r="E61" s="16"/>
      <c r="F61" s="116"/>
      <c r="G61" s="116"/>
      <c r="H61" s="116"/>
      <c r="I61" s="116"/>
      <c r="J61" s="51"/>
      <c r="K61" s="116"/>
      <c r="L61" s="116"/>
      <c r="M61" s="116"/>
      <c r="N61" s="116"/>
      <c r="O61" s="51"/>
      <c r="P61" s="116"/>
      <c r="Q61" s="116"/>
      <c r="R61" s="116"/>
      <c r="S61" s="116"/>
      <c r="T61" s="51"/>
      <c r="U61" s="116"/>
      <c r="V61" s="116"/>
      <c r="W61" s="116"/>
      <c r="X61" s="116"/>
      <c r="Y61" s="51"/>
      <c r="Z61" s="116"/>
      <c r="AA61" s="116"/>
      <c r="AB61" s="116"/>
      <c r="AC61" s="116"/>
      <c r="AD61" s="51"/>
      <c r="AE61" s="116"/>
      <c r="AF61" s="116"/>
      <c r="AG61" s="116"/>
      <c r="AH61" s="116"/>
      <c r="AI61" s="51"/>
      <c r="AJ61" s="116"/>
      <c r="AK61" s="116"/>
      <c r="AL61" s="116"/>
      <c r="AM61" s="116"/>
      <c r="AN61" s="51"/>
      <c r="AO61" s="95"/>
      <c r="AP61" s="96"/>
      <c r="AQ61" s="95"/>
      <c r="AR61" s="96"/>
    </row>
    <row r="62" spans="1:44" x14ac:dyDescent="0.2">
      <c r="A62" s="218"/>
      <c r="B62" s="379" t="s">
        <v>16</v>
      </c>
      <c r="C62" s="381" t="s">
        <v>2</v>
      </c>
      <c r="D62" s="383" t="s">
        <v>39</v>
      </c>
      <c r="E62" s="385" t="s">
        <v>40</v>
      </c>
      <c r="F62" s="1" t="s">
        <v>0</v>
      </c>
      <c r="G62" s="20"/>
      <c r="H62" s="20"/>
      <c r="I62" s="20"/>
      <c r="J62" s="369" t="s">
        <v>17</v>
      </c>
      <c r="K62" s="371" t="s">
        <v>1</v>
      </c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3"/>
      <c r="AP62" s="375" t="s">
        <v>22</v>
      </c>
      <c r="AQ62" s="377"/>
      <c r="AR62" s="363" t="s">
        <v>22</v>
      </c>
    </row>
    <row r="63" spans="1:44" ht="13.5" thickBot="1" x14ac:dyDescent="0.25">
      <c r="A63" s="19"/>
      <c r="B63" s="380"/>
      <c r="C63" s="382"/>
      <c r="D63" s="384"/>
      <c r="E63" s="386"/>
      <c r="F63" s="3" t="s">
        <v>3</v>
      </c>
      <c r="G63" s="88" t="s">
        <v>10</v>
      </c>
      <c r="H63" s="88" t="s">
        <v>12</v>
      </c>
      <c r="I63" s="88" t="s">
        <v>87</v>
      </c>
      <c r="J63" s="370"/>
      <c r="K63" s="4"/>
      <c r="L63" s="5"/>
      <c r="M63" s="5" t="s">
        <v>4</v>
      </c>
      <c r="N63" s="5"/>
      <c r="O63" s="6"/>
      <c r="P63" s="5"/>
      <c r="Q63" s="5"/>
      <c r="R63" s="5" t="s">
        <v>5</v>
      </c>
      <c r="S63" s="5"/>
      <c r="T63" s="6"/>
      <c r="U63" s="5"/>
      <c r="V63" s="5"/>
      <c r="W63" s="7" t="s">
        <v>6</v>
      </c>
      <c r="X63" s="5"/>
      <c r="Y63" s="6"/>
      <c r="Z63" s="5"/>
      <c r="AA63" s="5"/>
      <c r="AB63" s="7" t="s">
        <v>7</v>
      </c>
      <c r="AC63" s="5"/>
      <c r="AD63" s="6"/>
      <c r="AE63" s="5"/>
      <c r="AF63" s="5"/>
      <c r="AG63" s="7" t="s">
        <v>8</v>
      </c>
      <c r="AH63" s="5"/>
      <c r="AI63" s="6"/>
      <c r="AJ63" s="4"/>
      <c r="AK63" s="5"/>
      <c r="AL63" s="5" t="s">
        <v>9</v>
      </c>
      <c r="AM63" s="5"/>
      <c r="AN63" s="8"/>
      <c r="AO63" s="374"/>
      <c r="AP63" s="376"/>
      <c r="AQ63" s="378"/>
      <c r="AR63" s="364"/>
    </row>
    <row r="64" spans="1:44" x14ac:dyDescent="0.2">
      <c r="A64" s="70"/>
      <c r="B64" s="225"/>
      <c r="C64" s="61"/>
      <c r="D64" s="40"/>
      <c r="E64" s="40"/>
      <c r="F64" s="295"/>
      <c r="G64" s="217"/>
      <c r="H64" s="217"/>
      <c r="I64" s="217"/>
      <c r="J64" s="299"/>
      <c r="K64" s="11" t="s">
        <v>10</v>
      </c>
      <c r="L64" s="12" t="s">
        <v>12</v>
      </c>
      <c r="M64" s="12" t="s">
        <v>11</v>
      </c>
      <c r="N64" s="12" t="s">
        <v>13</v>
      </c>
      <c r="O64" s="282" t="s">
        <v>14</v>
      </c>
      <c r="P64" s="11" t="s">
        <v>10</v>
      </c>
      <c r="Q64" s="12" t="s">
        <v>12</v>
      </c>
      <c r="R64" s="12" t="s">
        <v>11</v>
      </c>
      <c r="S64" s="12" t="s">
        <v>13</v>
      </c>
      <c r="T64" s="282" t="s">
        <v>14</v>
      </c>
      <c r="U64" s="11" t="s">
        <v>10</v>
      </c>
      <c r="V64" s="12" t="s">
        <v>12</v>
      </c>
      <c r="W64" s="12" t="s">
        <v>11</v>
      </c>
      <c r="X64" s="12" t="s">
        <v>13</v>
      </c>
      <c r="Y64" s="282" t="s">
        <v>14</v>
      </c>
      <c r="Z64" s="11" t="s">
        <v>10</v>
      </c>
      <c r="AA64" s="12" t="s">
        <v>12</v>
      </c>
      <c r="AB64" s="12" t="s">
        <v>11</v>
      </c>
      <c r="AC64" s="12" t="s">
        <v>13</v>
      </c>
      <c r="AD64" s="282" t="s">
        <v>14</v>
      </c>
      <c r="AE64" s="11" t="s">
        <v>10</v>
      </c>
      <c r="AF64" s="12" t="s">
        <v>12</v>
      </c>
      <c r="AG64" s="12" t="s">
        <v>11</v>
      </c>
      <c r="AH64" s="12" t="s">
        <v>13</v>
      </c>
      <c r="AI64" s="282" t="s">
        <v>14</v>
      </c>
      <c r="AJ64" s="11" t="s">
        <v>10</v>
      </c>
      <c r="AK64" s="12" t="s">
        <v>12</v>
      </c>
      <c r="AL64" s="12" t="s">
        <v>11</v>
      </c>
      <c r="AM64" s="12" t="s">
        <v>13</v>
      </c>
      <c r="AN64" s="282" t="s">
        <v>14</v>
      </c>
      <c r="AO64" s="86"/>
      <c r="AP64" s="279" t="s">
        <v>16</v>
      </c>
      <c r="AQ64" s="252"/>
      <c r="AR64" s="280" t="s">
        <v>16</v>
      </c>
    </row>
    <row r="65" spans="1:44" ht="15" x14ac:dyDescent="0.2">
      <c r="A65" s="21"/>
      <c r="B65" s="365" t="s">
        <v>142</v>
      </c>
      <c r="C65" s="366"/>
      <c r="D65" s="101"/>
      <c r="E65" s="101"/>
      <c r="F65" s="84">
        <f t="shared" ref="F65:M65" si="52">SUM(F66:F71)</f>
        <v>22</v>
      </c>
      <c r="G65" s="84">
        <f t="shared" si="52"/>
        <v>9</v>
      </c>
      <c r="H65" s="84">
        <f t="shared" si="52"/>
        <v>0</v>
      </c>
      <c r="I65" s="84">
        <f t="shared" si="52"/>
        <v>13</v>
      </c>
      <c r="J65" s="213">
        <f t="shared" si="52"/>
        <v>27</v>
      </c>
      <c r="K65" s="84">
        <f t="shared" si="52"/>
        <v>0</v>
      </c>
      <c r="L65" s="84">
        <f t="shared" si="52"/>
        <v>0</v>
      </c>
      <c r="M65" s="84">
        <f t="shared" si="52"/>
        <v>0</v>
      </c>
      <c r="N65" s="84"/>
      <c r="O65" s="84">
        <f>SUM(O66:O71)</f>
        <v>0</v>
      </c>
      <c r="P65" s="84">
        <f>SUM(P66:P71)</f>
        <v>0</v>
      </c>
      <c r="Q65" s="84">
        <f>SUM(Q66:Q71)</f>
        <v>0</v>
      </c>
      <c r="R65" s="84">
        <f>SUM(R66:R71)</f>
        <v>0</v>
      </c>
      <c r="S65" s="84"/>
      <c r="T65" s="84">
        <f>SUM(T66:T71)</f>
        <v>0</v>
      </c>
      <c r="U65" s="84">
        <f>SUM(U66:U71)</f>
        <v>1</v>
      </c>
      <c r="V65" s="84">
        <f>SUM(V66:V71)</f>
        <v>0</v>
      </c>
      <c r="W65" s="84">
        <f>SUM(W66:W71)</f>
        <v>1</v>
      </c>
      <c r="X65" s="84"/>
      <c r="Y65" s="84">
        <f>SUM(Y66:Y71)</f>
        <v>3</v>
      </c>
      <c r="Z65" s="84">
        <f>SUM(Z66:Z71)</f>
        <v>4</v>
      </c>
      <c r="AA65" s="84">
        <f>SUM(AA66:AA71)</f>
        <v>0</v>
      </c>
      <c r="AB65" s="84">
        <f>SUM(AB66:AB71)</f>
        <v>6</v>
      </c>
      <c r="AC65" s="84"/>
      <c r="AD65" s="84">
        <f>SUM(AD66:AD71)</f>
        <v>13</v>
      </c>
      <c r="AE65" s="84">
        <f>SUM(AE66:AE71)</f>
        <v>2</v>
      </c>
      <c r="AF65" s="84">
        <f>SUM(AF66:AF71)</f>
        <v>0</v>
      </c>
      <c r="AG65" s="84">
        <f>SUM(AG66:AG71)</f>
        <v>2</v>
      </c>
      <c r="AH65" s="84"/>
      <c r="AI65" s="84">
        <f>SUM(AI66:AI71)</f>
        <v>5</v>
      </c>
      <c r="AJ65" s="84">
        <f>SUM(AJ66:AJ71)</f>
        <v>2</v>
      </c>
      <c r="AK65" s="84">
        <f>SUM(AK66:AK71)</f>
        <v>0</v>
      </c>
      <c r="AL65" s="84">
        <f>SUM(AL66:AL71)</f>
        <v>4</v>
      </c>
      <c r="AM65" s="84"/>
      <c r="AN65" s="104">
        <f>SUM(AN66:AN71)</f>
        <v>6</v>
      </c>
      <c r="AO65" s="214" t="str">
        <f>A34</f>
        <v>20.</v>
      </c>
      <c r="AP65" s="336" t="str">
        <f>B34</f>
        <v>NIXSH0PBNE</v>
      </c>
      <c r="AQ65" s="84"/>
      <c r="AR65" s="104"/>
    </row>
    <row r="66" spans="1:44" s="50" customFormat="1" x14ac:dyDescent="0.2">
      <c r="A66" s="125" t="s">
        <v>124</v>
      </c>
      <c r="B66" s="226" t="s">
        <v>147</v>
      </c>
      <c r="C66" s="206" t="s">
        <v>96</v>
      </c>
      <c r="D66" s="121" t="s">
        <v>97</v>
      </c>
      <c r="E66" s="121"/>
      <c r="F66" s="38">
        <f t="shared" ref="F66:F71" si="53">SUM(K66:M66)+SUM(P66:R66)+SUM(U66:W66)+SUM(Z66:AB66)+SUM(AE66:AG66)+SUM(AJ66:AL66)</f>
        <v>4</v>
      </c>
      <c r="G66" s="137">
        <f t="shared" ref="G66:G71" si="54">K66+P66+U66+Z66+AE66+AJ66</f>
        <v>2</v>
      </c>
      <c r="H66" s="137">
        <f t="shared" ref="H66:H71" si="55">L66+Q66+V66+AA66+AF66+AK66</f>
        <v>0</v>
      </c>
      <c r="I66" s="137">
        <f t="shared" ref="I66:I71" si="56">M66+R66+W66+AB66+AG66+AL66</f>
        <v>2</v>
      </c>
      <c r="J66" s="219">
        <f t="shared" ref="J66:J71" si="57">O66+T66+Y66+AD66+AI66+AN66</f>
        <v>5</v>
      </c>
      <c r="K66" s="308"/>
      <c r="L66" s="165"/>
      <c r="M66" s="212"/>
      <c r="N66" s="309"/>
      <c r="O66" s="310"/>
      <c r="P66" s="212"/>
      <c r="Q66" s="165"/>
      <c r="R66" s="212"/>
      <c r="S66" s="309"/>
      <c r="T66" s="310"/>
      <c r="U66" s="212"/>
      <c r="V66" s="165"/>
      <c r="W66" s="212"/>
      <c r="X66" s="309"/>
      <c r="Y66" s="310"/>
      <c r="Z66" s="211">
        <v>2</v>
      </c>
      <c r="AA66" s="165">
        <v>0</v>
      </c>
      <c r="AB66" s="311">
        <v>2</v>
      </c>
      <c r="AC66" s="165" t="s">
        <v>42</v>
      </c>
      <c r="AD66" s="310">
        <v>5</v>
      </c>
      <c r="AE66" s="211"/>
      <c r="AF66" s="165"/>
      <c r="AG66" s="311"/>
      <c r="AH66" s="165"/>
      <c r="AI66" s="310"/>
      <c r="AJ66" s="308"/>
      <c r="AK66" s="165"/>
      <c r="AL66" s="311"/>
      <c r="AM66" s="165"/>
      <c r="AN66" s="310"/>
      <c r="AO66" s="127" t="str">
        <f>A34</f>
        <v>20.</v>
      </c>
      <c r="AP66" s="178" t="str">
        <f>B34</f>
        <v>NIXSH0PBNE</v>
      </c>
      <c r="AQ66" s="122"/>
      <c r="AR66" s="123"/>
    </row>
    <row r="67" spans="1:44" s="50" customFormat="1" ht="25.5" x14ac:dyDescent="0.2">
      <c r="A67" s="117" t="s">
        <v>101</v>
      </c>
      <c r="B67" s="226" t="s">
        <v>148</v>
      </c>
      <c r="C67" s="113" t="s">
        <v>48</v>
      </c>
      <c r="D67" s="121" t="s">
        <v>73</v>
      </c>
      <c r="E67" s="121"/>
      <c r="F67" s="39">
        <f t="shared" si="53"/>
        <v>4</v>
      </c>
      <c r="G67" s="53">
        <f t="shared" si="54"/>
        <v>2</v>
      </c>
      <c r="H67" s="53">
        <f t="shared" si="55"/>
        <v>0</v>
      </c>
      <c r="I67" s="53">
        <f t="shared" si="56"/>
        <v>2</v>
      </c>
      <c r="J67" s="55">
        <f t="shared" si="57"/>
        <v>5</v>
      </c>
      <c r="K67" s="301"/>
      <c r="L67" s="53"/>
      <c r="M67" s="120"/>
      <c r="N67" s="54"/>
      <c r="O67" s="55"/>
      <c r="P67" s="120"/>
      <c r="Q67" s="53"/>
      <c r="R67" s="120"/>
      <c r="S67" s="54"/>
      <c r="T67" s="55"/>
      <c r="U67" s="120"/>
      <c r="V67" s="53"/>
      <c r="W67" s="120"/>
      <c r="X67" s="54"/>
      <c r="Y67" s="55"/>
      <c r="Z67" s="211">
        <v>2</v>
      </c>
      <c r="AA67" s="165">
        <v>0</v>
      </c>
      <c r="AB67" s="311">
        <v>2</v>
      </c>
      <c r="AC67" s="165" t="s">
        <v>42</v>
      </c>
      <c r="AD67" s="310">
        <v>5</v>
      </c>
      <c r="AE67" s="211"/>
      <c r="AF67" s="165"/>
      <c r="AG67" s="311"/>
      <c r="AH67" s="165"/>
      <c r="AI67" s="310"/>
      <c r="AJ67" s="308"/>
      <c r="AK67" s="165"/>
      <c r="AL67" s="311"/>
      <c r="AM67" s="165"/>
      <c r="AN67" s="310"/>
      <c r="AO67" s="116" t="str">
        <f>A36</f>
        <v>22.</v>
      </c>
      <c r="AP67" s="119" t="str">
        <f>B36</f>
        <v>NIEIB0PBNE</v>
      </c>
      <c r="AQ67" s="122"/>
      <c r="AR67" s="123"/>
    </row>
    <row r="68" spans="1:44" s="91" customFormat="1" ht="25.5" x14ac:dyDescent="0.2">
      <c r="A68" s="117" t="s">
        <v>103</v>
      </c>
      <c r="B68" s="226" t="s">
        <v>149</v>
      </c>
      <c r="C68" s="113" t="s">
        <v>98</v>
      </c>
      <c r="D68" s="126" t="s">
        <v>97</v>
      </c>
      <c r="E68" s="121"/>
      <c r="F68" s="39">
        <f t="shared" si="53"/>
        <v>4</v>
      </c>
      <c r="G68" s="53">
        <f t="shared" si="54"/>
        <v>2</v>
      </c>
      <c r="H68" s="53">
        <f t="shared" si="55"/>
        <v>0</v>
      </c>
      <c r="I68" s="53">
        <f t="shared" si="56"/>
        <v>2</v>
      </c>
      <c r="J68" s="55">
        <f t="shared" si="57"/>
        <v>5</v>
      </c>
      <c r="K68" s="301"/>
      <c r="L68" s="53"/>
      <c r="M68" s="120"/>
      <c r="N68" s="54"/>
      <c r="O68" s="55"/>
      <c r="P68" s="120"/>
      <c r="Q68" s="53"/>
      <c r="R68" s="120"/>
      <c r="S68" s="54"/>
      <c r="T68" s="55"/>
      <c r="U68" s="120"/>
      <c r="V68" s="53"/>
      <c r="W68" s="120"/>
      <c r="X68" s="54"/>
      <c r="Y68" s="55"/>
      <c r="Z68" s="211"/>
      <c r="AA68" s="165"/>
      <c r="AB68" s="311"/>
      <c r="AC68" s="165"/>
      <c r="AD68" s="310"/>
      <c r="AE68" s="211">
        <v>2</v>
      </c>
      <c r="AF68" s="165">
        <v>0</v>
      </c>
      <c r="AG68" s="311">
        <v>2</v>
      </c>
      <c r="AH68" s="165" t="s">
        <v>42</v>
      </c>
      <c r="AI68" s="310">
        <v>5</v>
      </c>
      <c r="AJ68" s="211"/>
      <c r="AK68" s="165"/>
      <c r="AL68" s="311"/>
      <c r="AM68" s="165"/>
      <c r="AN68" s="310"/>
      <c r="AO68" s="116" t="s">
        <v>124</v>
      </c>
      <c r="AP68" s="226" t="s">
        <v>147</v>
      </c>
      <c r="AQ68" s="129"/>
      <c r="AR68" s="130"/>
    </row>
    <row r="69" spans="1:44" s="50" customFormat="1" x14ac:dyDescent="0.2">
      <c r="A69" s="117" t="s">
        <v>125</v>
      </c>
      <c r="B69" s="226" t="s">
        <v>150</v>
      </c>
      <c r="C69" s="113" t="s">
        <v>138</v>
      </c>
      <c r="D69" s="121" t="s">
        <v>73</v>
      </c>
      <c r="E69" s="121"/>
      <c r="F69" s="39">
        <f t="shared" ref="F69" si="58">SUM(K69:M69)+SUM(P69:R69)+SUM(U69:W69)+SUM(Z69:AB69)+SUM(AE69:AG69)+SUM(AJ69:AL69)</f>
        <v>6</v>
      </c>
      <c r="G69" s="53">
        <f t="shared" ref="G69" si="59">K69+P69+U69+Z69+AE69+AJ69</f>
        <v>2</v>
      </c>
      <c r="H69" s="53">
        <f t="shared" ref="H69" si="60">L69+Q69+V69+AA69+AF69+AK69</f>
        <v>0</v>
      </c>
      <c r="I69" s="53">
        <f t="shared" ref="I69" si="61">M69+R69+W69+AB69+AG69+AL69</f>
        <v>4</v>
      </c>
      <c r="J69" s="55">
        <f t="shared" ref="J69" si="62">O69+T69+Y69+AD69+AI69+AN69</f>
        <v>6</v>
      </c>
      <c r="K69" s="301"/>
      <c r="L69" s="53"/>
      <c r="M69" s="120"/>
      <c r="N69" s="54"/>
      <c r="O69" s="55"/>
      <c r="P69" s="120"/>
      <c r="Q69" s="53"/>
      <c r="R69" s="120"/>
      <c r="S69" s="54"/>
      <c r="T69" s="55"/>
      <c r="U69" s="120"/>
      <c r="V69" s="53"/>
      <c r="W69" s="120"/>
      <c r="X69" s="54"/>
      <c r="Y69" s="55"/>
      <c r="Z69" s="211"/>
      <c r="AA69" s="165"/>
      <c r="AB69" s="311"/>
      <c r="AC69" s="165"/>
      <c r="AD69" s="310"/>
      <c r="AE69" s="211"/>
      <c r="AF69" s="165"/>
      <c r="AG69" s="311"/>
      <c r="AH69" s="165"/>
      <c r="AI69" s="310"/>
      <c r="AJ69" s="211">
        <v>2</v>
      </c>
      <c r="AK69" s="311">
        <v>0</v>
      </c>
      <c r="AL69" s="311">
        <v>4</v>
      </c>
      <c r="AM69" s="165" t="s">
        <v>42</v>
      </c>
      <c r="AN69" s="55">
        <v>6</v>
      </c>
      <c r="AO69" s="128" t="str">
        <f>A67</f>
        <v>38.</v>
      </c>
      <c r="AP69" s="118" t="s">
        <v>148</v>
      </c>
      <c r="AQ69" s="122"/>
      <c r="AR69" s="123"/>
    </row>
    <row r="70" spans="1:44" s="50" customFormat="1" x14ac:dyDescent="0.2">
      <c r="A70" s="117" t="s">
        <v>57</v>
      </c>
      <c r="B70" s="226" t="s">
        <v>190</v>
      </c>
      <c r="C70" s="113" t="s">
        <v>99</v>
      </c>
      <c r="D70" s="207" t="s">
        <v>73</v>
      </c>
      <c r="E70" s="121"/>
      <c r="F70" s="39">
        <f t="shared" si="53"/>
        <v>2</v>
      </c>
      <c r="G70" s="53">
        <f t="shared" si="54"/>
        <v>0</v>
      </c>
      <c r="H70" s="53">
        <f t="shared" si="55"/>
        <v>0</v>
      </c>
      <c r="I70" s="53">
        <f t="shared" si="56"/>
        <v>2</v>
      </c>
      <c r="J70" s="55">
        <f t="shared" si="57"/>
        <v>3</v>
      </c>
      <c r="K70" s="301"/>
      <c r="L70" s="53"/>
      <c r="M70" s="120"/>
      <c r="N70" s="54"/>
      <c r="O70" s="55"/>
      <c r="P70" s="120"/>
      <c r="Q70" s="53"/>
      <c r="R70" s="120"/>
      <c r="S70" s="54"/>
      <c r="T70" s="55"/>
      <c r="U70" s="120"/>
      <c r="V70" s="53"/>
      <c r="W70" s="120"/>
      <c r="X70" s="54"/>
      <c r="Y70" s="55"/>
      <c r="Z70" s="211">
        <v>0</v>
      </c>
      <c r="AA70" s="311">
        <v>0</v>
      </c>
      <c r="AB70" s="311">
        <v>2</v>
      </c>
      <c r="AC70" s="165" t="s">
        <v>38</v>
      </c>
      <c r="AD70" s="55">
        <v>3</v>
      </c>
      <c r="AE70" s="211"/>
      <c r="AF70" s="311"/>
      <c r="AG70" s="311"/>
      <c r="AH70" s="165"/>
      <c r="AI70" s="55"/>
      <c r="AJ70" s="211"/>
      <c r="AK70" s="311"/>
      <c r="AL70" s="311"/>
      <c r="AM70" s="165"/>
      <c r="AN70" s="55"/>
      <c r="AO70" s="117"/>
      <c r="AP70" s="118"/>
      <c r="AQ70" s="122"/>
      <c r="AR70" s="123"/>
    </row>
    <row r="71" spans="1:44" s="50" customFormat="1" ht="13.5" thickBot="1" x14ac:dyDescent="0.25">
      <c r="A71" s="157" t="s">
        <v>126</v>
      </c>
      <c r="B71" s="222" t="s">
        <v>189</v>
      </c>
      <c r="C71" s="107" t="s">
        <v>100</v>
      </c>
      <c r="D71" s="208" t="s">
        <v>140</v>
      </c>
      <c r="E71" s="159"/>
      <c r="F71" s="166">
        <f t="shared" si="53"/>
        <v>2</v>
      </c>
      <c r="G71" s="164">
        <f t="shared" si="54"/>
        <v>1</v>
      </c>
      <c r="H71" s="164">
        <f t="shared" si="55"/>
        <v>0</v>
      </c>
      <c r="I71" s="164">
        <f t="shared" si="56"/>
        <v>1</v>
      </c>
      <c r="J71" s="220">
        <f t="shared" si="57"/>
        <v>3</v>
      </c>
      <c r="K71" s="303"/>
      <c r="L71" s="164"/>
      <c r="M71" s="156"/>
      <c r="N71" s="163"/>
      <c r="O71" s="220"/>
      <c r="P71" s="156"/>
      <c r="Q71" s="164"/>
      <c r="R71" s="156"/>
      <c r="S71" s="163"/>
      <c r="T71" s="220"/>
      <c r="U71" s="304">
        <v>1</v>
      </c>
      <c r="V71" s="305">
        <v>0</v>
      </c>
      <c r="W71" s="305">
        <v>1</v>
      </c>
      <c r="X71" s="175" t="s">
        <v>38</v>
      </c>
      <c r="Y71" s="220">
        <v>3</v>
      </c>
      <c r="Z71" s="312"/>
      <c r="AA71" s="313"/>
      <c r="AB71" s="313"/>
      <c r="AC71" s="313"/>
      <c r="AD71" s="314"/>
      <c r="AE71" s="304"/>
      <c r="AF71" s="175"/>
      <c r="AG71" s="305"/>
      <c r="AH71" s="175"/>
      <c r="AI71" s="306"/>
      <c r="AJ71" s="304"/>
      <c r="AK71" s="305"/>
      <c r="AL71" s="305"/>
      <c r="AM71" s="175"/>
      <c r="AN71" s="220"/>
      <c r="AO71" s="157"/>
      <c r="AP71" s="172"/>
      <c r="AQ71" s="173"/>
      <c r="AR71" s="174"/>
    </row>
    <row r="73" spans="1:44" ht="13.5" thickBot="1" x14ac:dyDescent="0.25">
      <c r="A73" s="116"/>
      <c r="B73" s="15"/>
      <c r="C73" s="16"/>
      <c r="D73" s="16"/>
      <c r="E73" s="16"/>
      <c r="F73" s="116"/>
      <c r="G73" s="116"/>
      <c r="H73" s="116"/>
      <c r="I73" s="116"/>
      <c r="J73" s="51"/>
      <c r="K73" s="116"/>
      <c r="L73" s="116"/>
      <c r="M73" s="116"/>
      <c r="N73" s="116"/>
      <c r="O73" s="51"/>
      <c r="P73" s="116"/>
      <c r="Q73" s="116"/>
      <c r="R73" s="116"/>
      <c r="S73" s="116"/>
      <c r="T73" s="51"/>
      <c r="U73" s="116"/>
      <c r="V73" s="116"/>
      <c r="W73" s="116"/>
      <c r="X73" s="116"/>
      <c r="Y73" s="51"/>
      <c r="Z73" s="116"/>
      <c r="AA73" s="116"/>
      <c r="AB73" s="116"/>
      <c r="AC73" s="116"/>
      <c r="AD73" s="51"/>
      <c r="AE73" s="116"/>
      <c r="AF73" s="116"/>
      <c r="AG73" s="116"/>
      <c r="AH73" s="116"/>
      <c r="AI73" s="51"/>
      <c r="AJ73" s="116"/>
      <c r="AK73" s="116"/>
      <c r="AL73" s="116"/>
      <c r="AM73" s="116"/>
      <c r="AN73" s="51"/>
      <c r="AO73" s="95"/>
      <c r="AP73" s="96"/>
      <c r="AQ73" s="95"/>
      <c r="AR73" s="96"/>
    </row>
    <row r="74" spans="1:44" x14ac:dyDescent="0.2">
      <c r="A74" s="218"/>
      <c r="B74" s="379" t="s">
        <v>16</v>
      </c>
      <c r="C74" s="381" t="s">
        <v>2</v>
      </c>
      <c r="D74" s="383" t="s">
        <v>39</v>
      </c>
      <c r="E74" s="385" t="s">
        <v>40</v>
      </c>
      <c r="F74" s="1" t="s">
        <v>0</v>
      </c>
      <c r="G74" s="20"/>
      <c r="H74" s="20"/>
      <c r="I74" s="20"/>
      <c r="J74" s="369" t="s">
        <v>17</v>
      </c>
      <c r="K74" s="371" t="s">
        <v>1</v>
      </c>
      <c r="L74" s="372"/>
      <c r="M74" s="372"/>
      <c r="N74" s="372"/>
      <c r="O74" s="372"/>
      <c r="P74" s="372"/>
      <c r="Q74" s="372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372"/>
      <c r="AC74" s="372"/>
      <c r="AD74" s="372"/>
      <c r="AE74" s="372"/>
      <c r="AF74" s="372"/>
      <c r="AG74" s="372"/>
      <c r="AH74" s="372"/>
      <c r="AI74" s="372"/>
      <c r="AJ74" s="372"/>
      <c r="AK74" s="372"/>
      <c r="AL74" s="372"/>
      <c r="AM74" s="372"/>
      <c r="AN74" s="372"/>
      <c r="AO74" s="373"/>
      <c r="AP74" s="375" t="s">
        <v>22</v>
      </c>
      <c r="AQ74" s="377"/>
      <c r="AR74" s="363" t="s">
        <v>22</v>
      </c>
    </row>
    <row r="75" spans="1:44" ht="13.5" thickBot="1" x14ac:dyDescent="0.25">
      <c r="A75" s="19"/>
      <c r="B75" s="380"/>
      <c r="C75" s="382"/>
      <c r="D75" s="384"/>
      <c r="E75" s="386"/>
      <c r="F75" s="3" t="s">
        <v>3</v>
      </c>
      <c r="G75" s="88" t="s">
        <v>10</v>
      </c>
      <c r="H75" s="88" t="s">
        <v>12</v>
      </c>
      <c r="I75" s="88" t="s">
        <v>87</v>
      </c>
      <c r="J75" s="370"/>
      <c r="K75" s="4"/>
      <c r="L75" s="5"/>
      <c r="M75" s="5" t="s">
        <v>4</v>
      </c>
      <c r="N75" s="5"/>
      <c r="O75" s="6"/>
      <c r="P75" s="5"/>
      <c r="Q75" s="5"/>
      <c r="R75" s="5" t="s">
        <v>5</v>
      </c>
      <c r="S75" s="5"/>
      <c r="T75" s="6"/>
      <c r="U75" s="5"/>
      <c r="V75" s="5"/>
      <c r="W75" s="7" t="s">
        <v>6</v>
      </c>
      <c r="X75" s="5"/>
      <c r="Y75" s="6"/>
      <c r="Z75" s="5"/>
      <c r="AA75" s="5"/>
      <c r="AB75" s="7" t="s">
        <v>7</v>
      </c>
      <c r="AC75" s="5"/>
      <c r="AD75" s="6"/>
      <c r="AE75" s="5"/>
      <c r="AF75" s="5"/>
      <c r="AG75" s="7" t="s">
        <v>8</v>
      </c>
      <c r="AH75" s="5"/>
      <c r="AI75" s="6"/>
      <c r="AJ75" s="4"/>
      <c r="AK75" s="5"/>
      <c r="AL75" s="5" t="s">
        <v>9</v>
      </c>
      <c r="AM75" s="5"/>
      <c r="AN75" s="8"/>
      <c r="AO75" s="374"/>
      <c r="AP75" s="376"/>
      <c r="AQ75" s="378"/>
      <c r="AR75" s="364"/>
    </row>
    <row r="76" spans="1:44" x14ac:dyDescent="0.2">
      <c r="A76" s="70"/>
      <c r="B76" s="225"/>
      <c r="C76" s="61"/>
      <c r="D76" s="40"/>
      <c r="E76" s="40"/>
      <c r="F76" s="295"/>
      <c r="G76" s="217"/>
      <c r="H76" s="217"/>
      <c r="I76" s="217"/>
      <c r="J76" s="299"/>
      <c r="K76" s="11" t="s">
        <v>10</v>
      </c>
      <c r="L76" s="12" t="s">
        <v>12</v>
      </c>
      <c r="M76" s="12" t="s">
        <v>11</v>
      </c>
      <c r="N76" s="12" t="s">
        <v>13</v>
      </c>
      <c r="O76" s="282" t="s">
        <v>14</v>
      </c>
      <c r="P76" s="11" t="s">
        <v>10</v>
      </c>
      <c r="Q76" s="12" t="s">
        <v>12</v>
      </c>
      <c r="R76" s="12" t="s">
        <v>11</v>
      </c>
      <c r="S76" s="12" t="s">
        <v>13</v>
      </c>
      <c r="T76" s="282" t="s">
        <v>14</v>
      </c>
      <c r="U76" s="11" t="s">
        <v>10</v>
      </c>
      <c r="V76" s="12" t="s">
        <v>12</v>
      </c>
      <c r="W76" s="12" t="s">
        <v>11</v>
      </c>
      <c r="X76" s="12" t="s">
        <v>13</v>
      </c>
      <c r="Y76" s="282" t="s">
        <v>14</v>
      </c>
      <c r="Z76" s="11" t="s">
        <v>10</v>
      </c>
      <c r="AA76" s="12" t="s">
        <v>12</v>
      </c>
      <c r="AB76" s="12" t="s">
        <v>11</v>
      </c>
      <c r="AC76" s="12" t="s">
        <v>13</v>
      </c>
      <c r="AD76" s="282" t="s">
        <v>14</v>
      </c>
      <c r="AE76" s="11" t="s">
        <v>10</v>
      </c>
      <c r="AF76" s="12" t="s">
        <v>12</v>
      </c>
      <c r="AG76" s="12" t="s">
        <v>11</v>
      </c>
      <c r="AH76" s="12" t="s">
        <v>13</v>
      </c>
      <c r="AI76" s="282" t="s">
        <v>14</v>
      </c>
      <c r="AJ76" s="11" t="s">
        <v>10</v>
      </c>
      <c r="AK76" s="12" t="s">
        <v>12</v>
      </c>
      <c r="AL76" s="12" t="s">
        <v>11</v>
      </c>
      <c r="AM76" s="12" t="s">
        <v>13</v>
      </c>
      <c r="AN76" s="282" t="s">
        <v>14</v>
      </c>
      <c r="AO76" s="86"/>
      <c r="AP76" s="279" t="s">
        <v>16</v>
      </c>
      <c r="AQ76" s="252"/>
      <c r="AR76" s="280" t="s">
        <v>16</v>
      </c>
    </row>
    <row r="77" spans="1:44" x14ac:dyDescent="0.2">
      <c r="A77" s="21"/>
      <c r="B77" s="365" t="s">
        <v>92</v>
      </c>
      <c r="C77" s="366"/>
      <c r="D77" s="101"/>
      <c r="E77" s="101"/>
      <c r="F77" s="84">
        <f t="shared" ref="F77:M77" si="63">SUM(F78:F81)</f>
        <v>10</v>
      </c>
      <c r="G77" s="84">
        <f t="shared" si="63"/>
        <v>8</v>
      </c>
      <c r="H77" s="84">
        <f t="shared" si="63"/>
        <v>0</v>
      </c>
      <c r="I77" s="84">
        <f t="shared" si="63"/>
        <v>2</v>
      </c>
      <c r="J77" s="102">
        <f t="shared" si="63"/>
        <v>10</v>
      </c>
      <c r="K77" s="214">
        <f t="shared" si="63"/>
        <v>0</v>
      </c>
      <c r="L77" s="297">
        <f t="shared" si="63"/>
        <v>0</v>
      </c>
      <c r="M77" s="297">
        <f t="shared" si="63"/>
        <v>0</v>
      </c>
      <c r="N77" s="84"/>
      <c r="O77" s="297">
        <f>SUM(O78:O81)</f>
        <v>0</v>
      </c>
      <c r="P77" s="297">
        <f>SUM(P78:P81)</f>
        <v>0</v>
      </c>
      <c r="Q77" s="297">
        <f>SUM(Q78:Q81)</f>
        <v>0</v>
      </c>
      <c r="R77" s="297">
        <f>SUM(R78:R81)</f>
        <v>0</v>
      </c>
      <c r="S77" s="84"/>
      <c r="T77" s="297">
        <f>SUM(T78:T81)</f>
        <v>0</v>
      </c>
      <c r="U77" s="297">
        <f>SUM(U78:U81)</f>
        <v>0</v>
      </c>
      <c r="V77" s="297">
        <f>SUM(V78:V81)</f>
        <v>0</v>
      </c>
      <c r="W77" s="297">
        <f>SUM(W78:W81)</f>
        <v>0</v>
      </c>
      <c r="X77" s="84"/>
      <c r="Y77" s="297">
        <f>SUM(Y78:Y81)</f>
        <v>0</v>
      </c>
      <c r="Z77" s="297">
        <f>SUM(Z78:Z81)</f>
        <v>2</v>
      </c>
      <c r="AA77" s="297">
        <f>SUM(AA78:AA81)</f>
        <v>0</v>
      </c>
      <c r="AB77" s="297">
        <f>SUM(AB78:AB81)</f>
        <v>0</v>
      </c>
      <c r="AC77" s="84"/>
      <c r="AD77" s="297">
        <f>SUM(AD78:AD81)</f>
        <v>2</v>
      </c>
      <c r="AE77" s="297">
        <f>SUM(AE78:AE81)</f>
        <v>2</v>
      </c>
      <c r="AF77" s="297">
        <f>SUM(AF78:AF81)</f>
        <v>0</v>
      </c>
      <c r="AG77" s="297">
        <f>SUM(AG78:AG81)</f>
        <v>0</v>
      </c>
      <c r="AH77" s="84"/>
      <c r="AI77" s="300">
        <f>SUM(AI78:AI81)</f>
        <v>2</v>
      </c>
      <c r="AJ77" s="297">
        <f>SUM(AJ78:AJ81)</f>
        <v>4</v>
      </c>
      <c r="AK77" s="297">
        <f>SUM(AK78:AK81)</f>
        <v>0</v>
      </c>
      <c r="AL77" s="297">
        <f>SUM(AL78:AL81)</f>
        <v>2</v>
      </c>
      <c r="AM77" s="84"/>
      <c r="AN77" s="298">
        <f>SUM(AN78:AN81)</f>
        <v>6</v>
      </c>
      <c r="AO77" s="214"/>
      <c r="AP77" s="84"/>
      <c r="AQ77" s="84"/>
      <c r="AR77" s="104"/>
    </row>
    <row r="78" spans="1:44" s="50" customFormat="1" x14ac:dyDescent="0.2">
      <c r="A78" s="117" t="s">
        <v>77</v>
      </c>
      <c r="B78" s="119"/>
      <c r="C78" s="113" t="s">
        <v>110</v>
      </c>
      <c r="D78" s="121"/>
      <c r="E78" s="121"/>
      <c r="F78" s="38">
        <f t="shared" ref="F78:F81" si="64">SUM(K78:M78)+SUM(P78:R78)+SUM(U78:W78)+SUM(Z78:AB78)+SUM(AE78:AG78)+SUM(AJ78:AL78)</f>
        <v>4</v>
      </c>
      <c r="G78" s="137">
        <f t="shared" ref="G78:G81" si="65">K78+P78+U78+Z78+AE78+AJ78</f>
        <v>2</v>
      </c>
      <c r="H78" s="137">
        <f t="shared" ref="H78:H81" si="66">L78+Q78+V78+AA78+AF78+AK78</f>
        <v>0</v>
      </c>
      <c r="I78" s="137">
        <f t="shared" ref="I78:I81" si="67">M78+R78+W78+AB78+AG78+AL78</f>
        <v>2</v>
      </c>
      <c r="J78" s="219">
        <f t="shared" ref="J78:J81" si="68">O78+T78+Y78+AD78+AI78+AN78</f>
        <v>4</v>
      </c>
      <c r="K78" s="39"/>
      <c r="L78" s="53"/>
      <c r="M78" s="43"/>
      <c r="N78" s="53"/>
      <c r="O78" s="55"/>
      <c r="P78" s="39"/>
      <c r="Q78" s="43"/>
      <c r="R78" s="43"/>
      <c r="S78" s="53"/>
      <c r="T78" s="55"/>
      <c r="U78" s="39"/>
      <c r="V78" s="53"/>
      <c r="W78" s="43"/>
      <c r="X78" s="53"/>
      <c r="Y78" s="55"/>
      <c r="Z78" s="39"/>
      <c r="AA78" s="53"/>
      <c r="AB78" s="43"/>
      <c r="AC78" s="53"/>
      <c r="AD78" s="55"/>
      <c r="AE78" s="39"/>
      <c r="AF78" s="53"/>
      <c r="AG78" s="43"/>
      <c r="AH78" s="53"/>
      <c r="AI78" s="55"/>
      <c r="AJ78" s="39">
        <v>2</v>
      </c>
      <c r="AK78" s="53">
        <v>0</v>
      </c>
      <c r="AL78" s="43">
        <v>2</v>
      </c>
      <c r="AM78" s="53" t="s">
        <v>38</v>
      </c>
      <c r="AN78" s="55">
        <v>4</v>
      </c>
      <c r="AO78" s="120"/>
      <c r="AP78" s="97"/>
      <c r="AQ78" s="81"/>
      <c r="AR78" s="82"/>
    </row>
    <row r="79" spans="1:44" s="50" customFormat="1" x14ac:dyDescent="0.2">
      <c r="A79" s="117" t="s">
        <v>127</v>
      </c>
      <c r="B79" s="118"/>
      <c r="C79" s="113" t="s">
        <v>135</v>
      </c>
      <c r="D79" s="121"/>
      <c r="E79" s="121"/>
      <c r="F79" s="39">
        <f t="shared" si="64"/>
        <v>2</v>
      </c>
      <c r="G79" s="53">
        <f t="shared" si="65"/>
        <v>2</v>
      </c>
      <c r="H79" s="53">
        <f t="shared" si="66"/>
        <v>0</v>
      </c>
      <c r="I79" s="53">
        <f t="shared" si="67"/>
        <v>0</v>
      </c>
      <c r="J79" s="55">
        <f t="shared" si="68"/>
        <v>2</v>
      </c>
      <c r="K79" s="301"/>
      <c r="L79" s="53"/>
      <c r="M79" s="120"/>
      <c r="N79" s="54"/>
      <c r="O79" s="55"/>
      <c r="P79" s="120"/>
      <c r="Q79" s="53"/>
      <c r="R79" s="120"/>
      <c r="S79" s="54"/>
      <c r="T79" s="55"/>
      <c r="U79" s="120"/>
      <c r="V79" s="53"/>
      <c r="W79" s="120"/>
      <c r="X79" s="54"/>
      <c r="Y79" s="55"/>
      <c r="Z79" s="120">
        <v>2</v>
      </c>
      <c r="AA79" s="53">
        <v>0</v>
      </c>
      <c r="AB79" s="43">
        <v>0</v>
      </c>
      <c r="AC79" s="54" t="s">
        <v>38</v>
      </c>
      <c r="AD79" s="55">
        <v>2</v>
      </c>
      <c r="AE79" s="120"/>
      <c r="AF79" s="53"/>
      <c r="AG79" s="43"/>
      <c r="AH79" s="54"/>
      <c r="AI79" s="55"/>
      <c r="AJ79" s="120"/>
      <c r="AK79" s="53"/>
      <c r="AL79" s="120"/>
      <c r="AM79" s="54"/>
      <c r="AN79" s="55"/>
      <c r="AO79" s="124"/>
      <c r="AP79" s="119"/>
      <c r="AQ79" s="120"/>
      <c r="AR79" s="205"/>
    </row>
    <row r="80" spans="1:44" s="50" customFormat="1" x14ac:dyDescent="0.2">
      <c r="A80" s="117" t="s">
        <v>128</v>
      </c>
      <c r="B80" s="118"/>
      <c r="C80" s="113" t="s">
        <v>136</v>
      </c>
      <c r="D80" s="121"/>
      <c r="E80" s="121"/>
      <c r="F80" s="39">
        <f t="shared" ref="F80" si="69">SUM(K80:M80)+SUM(P80:R80)+SUM(U80:W80)+SUM(Z80:AB80)+SUM(AE80:AG80)+SUM(AJ80:AL80)</f>
        <v>2</v>
      </c>
      <c r="G80" s="53">
        <f t="shared" ref="G80" si="70">K80+P80+U80+Z80+AE80+AJ80</f>
        <v>2</v>
      </c>
      <c r="H80" s="53">
        <f t="shared" ref="H80" si="71">L80+Q80+V80+AA80+AF80+AK80</f>
        <v>0</v>
      </c>
      <c r="I80" s="53">
        <f t="shared" ref="I80" si="72">M80+R80+W80+AB80+AG80+AL80</f>
        <v>0</v>
      </c>
      <c r="J80" s="55">
        <f t="shared" ref="J80" si="73">O80+T80+Y80+AD80+AI80+AN80</f>
        <v>2</v>
      </c>
      <c r="K80" s="301"/>
      <c r="L80" s="53"/>
      <c r="M80" s="120"/>
      <c r="N80" s="54"/>
      <c r="O80" s="55"/>
      <c r="P80" s="120"/>
      <c r="Q80" s="53"/>
      <c r="R80" s="120"/>
      <c r="S80" s="54"/>
      <c r="T80" s="55"/>
      <c r="U80" s="120"/>
      <c r="V80" s="53"/>
      <c r="W80" s="120"/>
      <c r="X80" s="54"/>
      <c r="Y80" s="55"/>
      <c r="Z80" s="120"/>
      <c r="AA80" s="53"/>
      <c r="AB80" s="43"/>
      <c r="AC80" s="54"/>
      <c r="AD80" s="55"/>
      <c r="AE80" s="120">
        <v>2</v>
      </c>
      <c r="AF80" s="53">
        <v>0</v>
      </c>
      <c r="AG80" s="43">
        <v>0</v>
      </c>
      <c r="AH80" s="54" t="s">
        <v>38</v>
      </c>
      <c r="AI80" s="55">
        <v>2</v>
      </c>
      <c r="AJ80" s="120"/>
      <c r="AK80" s="53"/>
      <c r="AL80" s="120"/>
      <c r="AM80" s="54"/>
      <c r="AN80" s="55"/>
      <c r="AO80" s="124"/>
      <c r="AP80" s="119"/>
      <c r="AQ80" s="120"/>
      <c r="AR80" s="205"/>
    </row>
    <row r="81" spans="1:46" s="91" customFormat="1" ht="13.5" thickBot="1" x14ac:dyDescent="0.25">
      <c r="A81" s="157" t="s">
        <v>130</v>
      </c>
      <c r="B81" s="158"/>
      <c r="C81" s="107" t="s">
        <v>139</v>
      </c>
      <c r="D81" s="159"/>
      <c r="E81" s="159"/>
      <c r="F81" s="166">
        <f t="shared" si="64"/>
        <v>2</v>
      </c>
      <c r="G81" s="164">
        <f t="shared" si="65"/>
        <v>2</v>
      </c>
      <c r="H81" s="164">
        <f t="shared" si="66"/>
        <v>0</v>
      </c>
      <c r="I81" s="164">
        <f t="shared" si="67"/>
        <v>0</v>
      </c>
      <c r="J81" s="220">
        <f t="shared" si="68"/>
        <v>2</v>
      </c>
      <c r="K81" s="303"/>
      <c r="L81" s="164"/>
      <c r="M81" s="156"/>
      <c r="N81" s="163"/>
      <c r="O81" s="220"/>
      <c r="P81" s="156"/>
      <c r="Q81" s="164"/>
      <c r="R81" s="156"/>
      <c r="S81" s="163"/>
      <c r="T81" s="220"/>
      <c r="U81" s="156"/>
      <c r="V81" s="164"/>
      <c r="W81" s="156"/>
      <c r="X81" s="163"/>
      <c r="Y81" s="220"/>
      <c r="Z81" s="156"/>
      <c r="AA81" s="164"/>
      <c r="AB81" s="250"/>
      <c r="AC81" s="163"/>
      <c r="AD81" s="220"/>
      <c r="AE81" s="156"/>
      <c r="AF81" s="164"/>
      <c r="AG81" s="250"/>
      <c r="AH81" s="163"/>
      <c r="AI81" s="220"/>
      <c r="AJ81" s="166">
        <v>2</v>
      </c>
      <c r="AK81" s="164">
        <v>0</v>
      </c>
      <c r="AL81" s="250">
        <v>0</v>
      </c>
      <c r="AM81" s="164" t="s">
        <v>38</v>
      </c>
      <c r="AN81" s="220">
        <v>2</v>
      </c>
      <c r="AO81" s="160"/>
      <c r="AP81" s="158"/>
      <c r="AQ81" s="161"/>
      <c r="AR81" s="162"/>
    </row>
    <row r="82" spans="1:46" s="91" customFormat="1" x14ac:dyDescent="0.2">
      <c r="A82" s="116"/>
      <c r="B82" s="131"/>
      <c r="C82" s="16"/>
      <c r="D82" s="16"/>
      <c r="E82" s="16"/>
      <c r="F82" s="116"/>
      <c r="G82" s="116"/>
      <c r="H82" s="116"/>
      <c r="I82" s="116"/>
      <c r="J82" s="51"/>
      <c r="K82" s="132"/>
      <c r="L82" s="132"/>
      <c r="M82" s="132"/>
      <c r="N82" s="132"/>
      <c r="O82" s="133"/>
      <c r="P82" s="132"/>
      <c r="Q82" s="132"/>
      <c r="R82" s="132"/>
      <c r="S82" s="132"/>
      <c r="T82" s="133"/>
      <c r="U82" s="132"/>
      <c r="V82" s="132"/>
      <c r="W82" s="132"/>
      <c r="X82" s="132"/>
      <c r="Y82" s="133"/>
      <c r="Z82" s="132"/>
      <c r="AA82" s="132"/>
      <c r="AB82" s="132"/>
      <c r="AC82" s="132"/>
      <c r="AD82" s="133"/>
      <c r="AE82" s="132"/>
      <c r="AF82" s="132"/>
      <c r="AG82" s="132"/>
      <c r="AH82" s="132"/>
      <c r="AI82" s="133"/>
      <c r="AJ82" s="132"/>
      <c r="AK82" s="132"/>
      <c r="AL82" s="132"/>
      <c r="AM82" s="132"/>
      <c r="AN82" s="133"/>
      <c r="AO82" s="134"/>
      <c r="AP82" s="131"/>
      <c r="AQ82" s="135"/>
      <c r="AR82" s="136"/>
    </row>
    <row r="83" spans="1:46" s="91" customFormat="1" x14ac:dyDescent="0.2">
      <c r="A83" s="116"/>
      <c r="B83" s="131"/>
      <c r="C83" s="16"/>
      <c r="D83" s="16"/>
      <c r="E83" s="16"/>
      <c r="F83" s="116"/>
      <c r="G83" s="116"/>
      <c r="H83" s="116"/>
      <c r="I83" s="116"/>
      <c r="J83" s="51"/>
      <c r="K83" s="132"/>
      <c r="L83" s="132"/>
      <c r="M83" s="132"/>
      <c r="N83" s="132"/>
      <c r="O83" s="133"/>
      <c r="P83" s="132"/>
      <c r="Q83" s="132"/>
      <c r="R83" s="132"/>
      <c r="S83" s="132"/>
      <c r="T83" s="133"/>
      <c r="U83" s="132"/>
      <c r="V83" s="132"/>
      <c r="W83" s="132"/>
      <c r="X83" s="132"/>
      <c r="Y83" s="133"/>
      <c r="Z83" s="132"/>
      <c r="AA83" s="132"/>
      <c r="AB83" s="132"/>
      <c r="AC83" s="132"/>
      <c r="AD83" s="133"/>
      <c r="AE83" s="132"/>
      <c r="AF83" s="132"/>
      <c r="AG83" s="132"/>
      <c r="AH83" s="132"/>
      <c r="AI83" s="133"/>
      <c r="AJ83" s="132"/>
      <c r="AK83" s="132"/>
      <c r="AL83" s="132"/>
      <c r="AM83" s="132"/>
      <c r="AN83" s="133"/>
      <c r="AO83" s="134"/>
      <c r="AP83" s="131"/>
      <c r="AQ83" s="135"/>
      <c r="AR83" s="136"/>
    </row>
    <row r="84" spans="1:46" s="91" customFormat="1" ht="13.5" thickBot="1" x14ac:dyDescent="0.25">
      <c r="A84" s="116"/>
      <c r="B84" s="15"/>
      <c r="C84" s="16"/>
      <c r="D84" s="16"/>
      <c r="E84" s="16"/>
      <c r="F84" s="116"/>
      <c r="G84" s="116"/>
      <c r="H84" s="116"/>
      <c r="I84" s="116"/>
      <c r="J84" s="51"/>
      <c r="K84" s="116"/>
      <c r="L84" s="116"/>
      <c r="M84" s="116"/>
      <c r="N84" s="116"/>
      <c r="O84" s="51"/>
      <c r="P84" s="116"/>
      <c r="Q84" s="116"/>
      <c r="R84" s="116"/>
      <c r="S84" s="116"/>
      <c r="T84" s="51"/>
      <c r="U84" s="116"/>
      <c r="V84" s="116"/>
      <c r="W84" s="116"/>
      <c r="X84" s="116"/>
      <c r="Y84" s="51"/>
      <c r="Z84" s="116"/>
      <c r="AA84" s="116"/>
      <c r="AB84" s="116"/>
      <c r="AC84" s="116"/>
      <c r="AD84" s="51"/>
      <c r="AE84" s="116"/>
      <c r="AF84" s="116"/>
      <c r="AG84" s="116"/>
      <c r="AH84" s="116"/>
      <c r="AI84" s="51"/>
      <c r="AJ84" s="116"/>
      <c r="AK84" s="116"/>
      <c r="AL84" s="116"/>
      <c r="AM84" s="116"/>
      <c r="AN84" s="51"/>
      <c r="AO84" s="95"/>
      <c r="AP84" s="96"/>
      <c r="AQ84" s="95"/>
      <c r="AR84" s="96"/>
    </row>
    <row r="85" spans="1:46" s="91" customFormat="1" x14ac:dyDescent="0.2">
      <c r="A85" s="218"/>
      <c r="B85" s="379" t="s">
        <v>16</v>
      </c>
      <c r="C85" s="381" t="s">
        <v>2</v>
      </c>
      <c r="D85" s="383" t="s">
        <v>39</v>
      </c>
      <c r="E85" s="385" t="s">
        <v>40</v>
      </c>
      <c r="F85" s="1" t="s">
        <v>0</v>
      </c>
      <c r="G85" s="20"/>
      <c r="H85" s="20"/>
      <c r="I85" s="20"/>
      <c r="J85" s="369" t="s">
        <v>17</v>
      </c>
      <c r="K85" s="371" t="s">
        <v>1</v>
      </c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372"/>
      <c r="AC85" s="372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372"/>
      <c r="AO85" s="373"/>
      <c r="AP85" s="375" t="s">
        <v>22</v>
      </c>
      <c r="AQ85" s="377"/>
      <c r="AR85" s="363" t="s">
        <v>22</v>
      </c>
    </row>
    <row r="86" spans="1:46" s="91" customFormat="1" ht="13.5" thickBot="1" x14ac:dyDescent="0.25">
      <c r="A86" s="19"/>
      <c r="B86" s="380"/>
      <c r="C86" s="382"/>
      <c r="D86" s="384"/>
      <c r="E86" s="386"/>
      <c r="F86" s="3" t="s">
        <v>3</v>
      </c>
      <c r="G86" s="88" t="s">
        <v>10</v>
      </c>
      <c r="H86" s="88" t="s">
        <v>12</v>
      </c>
      <c r="I86" s="88" t="s">
        <v>87</v>
      </c>
      <c r="J86" s="370"/>
      <c r="K86" s="4"/>
      <c r="L86" s="5"/>
      <c r="M86" s="5" t="s">
        <v>4</v>
      </c>
      <c r="N86" s="5"/>
      <c r="O86" s="6"/>
      <c r="P86" s="5"/>
      <c r="Q86" s="5"/>
      <c r="R86" s="5" t="s">
        <v>5</v>
      </c>
      <c r="S86" s="5"/>
      <c r="T86" s="6"/>
      <c r="U86" s="5"/>
      <c r="V86" s="5"/>
      <c r="W86" s="7" t="s">
        <v>6</v>
      </c>
      <c r="X86" s="5"/>
      <c r="Y86" s="6"/>
      <c r="Z86" s="5"/>
      <c r="AA86" s="5"/>
      <c r="AB86" s="7" t="s">
        <v>7</v>
      </c>
      <c r="AC86" s="5"/>
      <c r="AD86" s="6"/>
      <c r="AE86" s="5"/>
      <c r="AF86" s="5"/>
      <c r="AG86" s="7" t="s">
        <v>8</v>
      </c>
      <c r="AH86" s="5"/>
      <c r="AI86" s="6"/>
      <c r="AJ86" s="4"/>
      <c r="AK86" s="5"/>
      <c r="AL86" s="5" t="s">
        <v>9</v>
      </c>
      <c r="AM86" s="5"/>
      <c r="AN86" s="8"/>
      <c r="AO86" s="374"/>
      <c r="AP86" s="376"/>
      <c r="AQ86" s="378"/>
      <c r="AR86" s="364"/>
    </row>
    <row r="87" spans="1:46" s="91" customFormat="1" x14ac:dyDescent="0.2">
      <c r="A87" s="70"/>
      <c r="B87" s="225"/>
      <c r="C87" s="61"/>
      <c r="D87" s="40"/>
      <c r="E87" s="40"/>
      <c r="F87" s="295"/>
      <c r="G87" s="217"/>
      <c r="H87" s="217"/>
      <c r="I87" s="217"/>
      <c r="J87" s="299"/>
      <c r="K87" s="11" t="s">
        <v>10</v>
      </c>
      <c r="L87" s="12" t="s">
        <v>12</v>
      </c>
      <c r="M87" s="12" t="s">
        <v>11</v>
      </c>
      <c r="N87" s="12" t="s">
        <v>13</v>
      </c>
      <c r="O87" s="282" t="s">
        <v>14</v>
      </c>
      <c r="P87" s="11" t="s">
        <v>10</v>
      </c>
      <c r="Q87" s="12" t="s">
        <v>12</v>
      </c>
      <c r="R87" s="12" t="s">
        <v>11</v>
      </c>
      <c r="S87" s="12" t="s">
        <v>13</v>
      </c>
      <c r="T87" s="282" t="s">
        <v>14</v>
      </c>
      <c r="U87" s="11" t="s">
        <v>10</v>
      </c>
      <c r="V87" s="12" t="s">
        <v>12</v>
      </c>
      <c r="W87" s="12" t="s">
        <v>11</v>
      </c>
      <c r="X87" s="12" t="s">
        <v>13</v>
      </c>
      <c r="Y87" s="282" t="s">
        <v>14</v>
      </c>
      <c r="Z87" s="11" t="s">
        <v>10</v>
      </c>
      <c r="AA87" s="12" t="s">
        <v>12</v>
      </c>
      <c r="AB87" s="12" t="s">
        <v>11</v>
      </c>
      <c r="AC87" s="12" t="s">
        <v>13</v>
      </c>
      <c r="AD87" s="282" t="s">
        <v>14</v>
      </c>
      <c r="AE87" s="11" t="s">
        <v>10</v>
      </c>
      <c r="AF87" s="12" t="s">
        <v>12</v>
      </c>
      <c r="AG87" s="12" t="s">
        <v>11</v>
      </c>
      <c r="AH87" s="12" t="s">
        <v>13</v>
      </c>
      <c r="AI87" s="282" t="s">
        <v>14</v>
      </c>
      <c r="AJ87" s="11" t="s">
        <v>10</v>
      </c>
      <c r="AK87" s="12" t="s">
        <v>12</v>
      </c>
      <c r="AL87" s="12" t="s">
        <v>11</v>
      </c>
      <c r="AM87" s="12" t="s">
        <v>13</v>
      </c>
      <c r="AN87" s="282" t="s">
        <v>14</v>
      </c>
      <c r="AO87" s="86"/>
      <c r="AP87" s="279" t="s">
        <v>16</v>
      </c>
      <c r="AQ87" s="252"/>
      <c r="AR87" s="280" t="s">
        <v>16</v>
      </c>
    </row>
    <row r="88" spans="1:46" x14ac:dyDescent="0.2">
      <c r="A88" s="21"/>
      <c r="B88" s="365" t="s">
        <v>106</v>
      </c>
      <c r="C88" s="366"/>
      <c r="D88" s="101"/>
      <c r="E88" s="101"/>
      <c r="F88" s="84">
        <f>SUM(F89:F96)</f>
        <v>6</v>
      </c>
      <c r="G88" s="84">
        <f>SUM(G89:G96)</f>
        <v>4</v>
      </c>
      <c r="H88" s="84">
        <f>SUM(H89:H96)</f>
        <v>12</v>
      </c>
      <c r="I88" s="84">
        <f t="shared" ref="I88:AN88" si="74">SUM(I89:I96)</f>
        <v>0</v>
      </c>
      <c r="J88" s="102">
        <f t="shared" si="74"/>
        <v>8</v>
      </c>
      <c r="K88" s="103">
        <f t="shared" si="74"/>
        <v>0</v>
      </c>
      <c r="L88" s="84">
        <f t="shared" si="74"/>
        <v>1</v>
      </c>
      <c r="M88" s="84">
        <f t="shared" si="74"/>
        <v>0</v>
      </c>
      <c r="N88" s="84"/>
      <c r="O88" s="300">
        <f t="shared" si="74"/>
        <v>0</v>
      </c>
      <c r="P88" s="297">
        <f t="shared" si="74"/>
        <v>0</v>
      </c>
      <c r="Q88" s="84">
        <f t="shared" si="74"/>
        <v>3</v>
      </c>
      <c r="R88" s="84">
        <f t="shared" si="74"/>
        <v>0</v>
      </c>
      <c r="S88" s="84"/>
      <c r="T88" s="300">
        <f t="shared" si="74"/>
        <v>0</v>
      </c>
      <c r="U88" s="297">
        <f t="shared" si="74"/>
        <v>0</v>
      </c>
      <c r="V88" s="297">
        <f t="shared" si="74"/>
        <v>5</v>
      </c>
      <c r="W88" s="84">
        <f t="shared" si="74"/>
        <v>0</v>
      </c>
      <c r="X88" s="84"/>
      <c r="Y88" s="84">
        <f t="shared" si="74"/>
        <v>2</v>
      </c>
      <c r="Z88" s="297">
        <f t="shared" si="74"/>
        <v>0</v>
      </c>
      <c r="AA88" s="84">
        <f t="shared" si="74"/>
        <v>3</v>
      </c>
      <c r="AB88" s="84">
        <f t="shared" si="74"/>
        <v>0</v>
      </c>
      <c r="AC88" s="84"/>
      <c r="AD88" s="300">
        <f t="shared" si="74"/>
        <v>2</v>
      </c>
      <c r="AE88" s="297">
        <f t="shared" si="74"/>
        <v>2</v>
      </c>
      <c r="AF88" s="84">
        <f t="shared" si="74"/>
        <v>0</v>
      </c>
      <c r="AG88" s="84">
        <f t="shared" si="74"/>
        <v>0</v>
      </c>
      <c r="AH88" s="84"/>
      <c r="AI88" s="300">
        <f t="shared" si="74"/>
        <v>2</v>
      </c>
      <c r="AJ88" s="297">
        <f t="shared" si="74"/>
        <v>2</v>
      </c>
      <c r="AK88" s="84">
        <f t="shared" si="74"/>
        <v>0</v>
      </c>
      <c r="AL88" s="84">
        <f t="shared" si="74"/>
        <v>0</v>
      </c>
      <c r="AM88" s="84"/>
      <c r="AN88" s="300">
        <f t="shared" si="74"/>
        <v>2</v>
      </c>
      <c r="AO88" s="103"/>
      <c r="AP88" s="84"/>
      <c r="AQ88" s="84"/>
      <c r="AR88" s="104"/>
    </row>
    <row r="89" spans="1:46" ht="12.75" customHeight="1" x14ac:dyDescent="0.2">
      <c r="A89" s="190" t="s">
        <v>131</v>
      </c>
      <c r="B89" s="227"/>
      <c r="C89" s="185" t="s">
        <v>102</v>
      </c>
      <c r="F89" s="38">
        <f>SUM(K89:M89)+SUM(P89:R89)+SUM(U89:W89)+SUM(Z89:AB89)+SUM(AE89:AG89)+SUM(AJ89:AL89)</f>
        <v>2</v>
      </c>
      <c r="G89" s="137">
        <f t="shared" ref="G89:G90" si="75">K89+P89+U89+Z89+AE89+AJ89</f>
        <v>0</v>
      </c>
      <c r="H89" s="137">
        <f t="shared" ref="H89:H90" si="76">L89+Q89+V89+AA89+AF89+AK89</f>
        <v>2</v>
      </c>
      <c r="I89" s="137">
        <f t="shared" ref="I89:I90" si="77">M89+R89+W89+AB89+AG89+AL89</f>
        <v>0</v>
      </c>
      <c r="J89" s="219">
        <f t="shared" ref="J89:J90" si="78">O89+T89+Y89+AD89+AI89+AN89</f>
        <v>0</v>
      </c>
      <c r="K89" s="209"/>
      <c r="L89" s="210"/>
      <c r="M89" s="210"/>
      <c r="N89" s="210"/>
      <c r="O89" s="315"/>
      <c r="P89" s="209"/>
      <c r="Q89" s="210">
        <v>2</v>
      </c>
      <c r="R89" s="210"/>
      <c r="S89" s="210" t="s">
        <v>105</v>
      </c>
      <c r="T89" s="315"/>
      <c r="U89" s="209"/>
      <c r="V89" s="210"/>
      <c r="W89" s="210"/>
      <c r="X89" s="210"/>
      <c r="Y89" s="315"/>
      <c r="Z89" s="209"/>
      <c r="AA89" s="210"/>
      <c r="AB89" s="210"/>
      <c r="AC89" s="210"/>
      <c r="AD89" s="315"/>
      <c r="AE89" s="209"/>
      <c r="AF89" s="210"/>
      <c r="AG89" s="210"/>
      <c r="AH89" s="210"/>
      <c r="AI89" s="315"/>
      <c r="AJ89" s="209"/>
      <c r="AK89" s="210"/>
      <c r="AL89" s="210"/>
      <c r="AM89" s="210"/>
      <c r="AN89" s="315"/>
    </row>
    <row r="90" spans="1:46" ht="12.75" customHeight="1" thickBot="1" x14ac:dyDescent="0.25">
      <c r="A90" s="105" t="s">
        <v>134</v>
      </c>
      <c r="B90" s="337"/>
      <c r="C90" s="338" t="s">
        <v>104</v>
      </c>
      <c r="D90" s="180"/>
      <c r="E90" s="180"/>
      <c r="F90" s="44">
        <f>SUM(K90:M90)+SUM(P90:R90)+SUM(U90:W90)+SUM(Z90:AB90)+SUM(AE90:AG90)+SUM(AJ90:AL90)</f>
        <v>2</v>
      </c>
      <c r="G90" s="45">
        <f t="shared" si="75"/>
        <v>0</v>
      </c>
      <c r="H90" s="45">
        <f t="shared" si="76"/>
        <v>2</v>
      </c>
      <c r="I90" s="45">
        <f t="shared" si="77"/>
        <v>0</v>
      </c>
      <c r="J90" s="48">
        <f t="shared" si="78"/>
        <v>0</v>
      </c>
      <c r="K90" s="341"/>
      <c r="L90" s="342"/>
      <c r="M90" s="342"/>
      <c r="N90" s="342"/>
      <c r="O90" s="343"/>
      <c r="P90" s="341"/>
      <c r="Q90" s="342"/>
      <c r="R90" s="342"/>
      <c r="S90" s="342"/>
      <c r="T90" s="343"/>
      <c r="U90" s="341"/>
      <c r="V90" s="342">
        <v>2</v>
      </c>
      <c r="W90" s="342"/>
      <c r="X90" s="342" t="s">
        <v>105</v>
      </c>
      <c r="Y90" s="343"/>
      <c r="Z90" s="341"/>
      <c r="AA90" s="342"/>
      <c r="AB90" s="342"/>
      <c r="AC90" s="342"/>
      <c r="AD90" s="343"/>
      <c r="AE90" s="341"/>
      <c r="AF90" s="342"/>
      <c r="AG90" s="342"/>
      <c r="AH90" s="342"/>
      <c r="AI90" s="343"/>
      <c r="AJ90" s="341"/>
      <c r="AK90" s="342"/>
      <c r="AL90" s="342"/>
      <c r="AM90" s="342"/>
      <c r="AN90" s="343"/>
      <c r="AO90" s="182"/>
      <c r="AP90" s="183"/>
      <c r="AQ90" s="169"/>
      <c r="AR90" s="171"/>
    </row>
    <row r="91" spans="1:46" ht="12.75" customHeight="1" x14ac:dyDescent="0.2">
      <c r="A91" s="115" t="s">
        <v>179</v>
      </c>
      <c r="B91" s="64"/>
      <c r="C91" s="355" t="s">
        <v>196</v>
      </c>
      <c r="D91" s="356"/>
      <c r="E91" s="356"/>
      <c r="F91" s="44">
        <f t="shared" ref="F91:F92" si="79">SUM(K91:M91)+SUM(P91:R91)+SUM(U91:W91)+SUM(Z91:AB91)+SUM(AE91:AG91)+SUM(AJ91:AL91)</f>
        <v>1</v>
      </c>
      <c r="G91" s="45">
        <f t="shared" ref="G91:G92" si="80">K91+P91+U91+Z91+AE91+AJ91</f>
        <v>0</v>
      </c>
      <c r="H91" s="45">
        <f t="shared" ref="H91:H92" si="81">L91+Q91+V91+AA91+AF91+AK91</f>
        <v>1</v>
      </c>
      <c r="I91" s="45">
        <f t="shared" ref="I91:I92" si="82">M91+R91+W91+AB91+AG91+AL91</f>
        <v>0</v>
      </c>
      <c r="J91" s="48">
        <f t="shared" ref="J91:J92" si="83">O91+T91+Y91+AD91+AI91+AN91</f>
        <v>0</v>
      </c>
      <c r="K91" s="39">
        <v>0</v>
      </c>
      <c r="L91" s="53">
        <v>1</v>
      </c>
      <c r="M91" s="53">
        <v>0</v>
      </c>
      <c r="N91" s="53" t="s">
        <v>105</v>
      </c>
      <c r="O91" s="55">
        <v>0</v>
      </c>
      <c r="P91" s="39"/>
      <c r="Q91" s="53"/>
      <c r="R91" s="53"/>
      <c r="S91" s="53"/>
      <c r="T91" s="55"/>
      <c r="U91" s="39"/>
      <c r="V91" s="53"/>
      <c r="W91" s="53"/>
      <c r="X91" s="53"/>
      <c r="Y91" s="55"/>
      <c r="Z91" s="39"/>
      <c r="AA91" s="53"/>
      <c r="AB91" s="53"/>
      <c r="AC91" s="53"/>
      <c r="AD91" s="55"/>
      <c r="AE91" s="33"/>
      <c r="AF91" s="34"/>
      <c r="AG91" s="34"/>
      <c r="AH91" s="34"/>
      <c r="AI91" s="42"/>
      <c r="AJ91" s="33"/>
      <c r="AK91" s="34"/>
      <c r="AL91" s="34"/>
      <c r="AM91" s="34"/>
      <c r="AN91" s="42"/>
      <c r="AO91" s="344"/>
      <c r="AP91" s="345"/>
      <c r="AQ91" s="182"/>
      <c r="AR91" s="183"/>
    </row>
    <row r="92" spans="1:46" ht="12.75" customHeight="1" x14ac:dyDescent="0.2">
      <c r="A92" s="190" t="s">
        <v>180</v>
      </c>
      <c r="B92" s="227"/>
      <c r="C92" s="357" t="s">
        <v>197</v>
      </c>
      <c r="D92" s="358"/>
      <c r="E92" s="358"/>
      <c r="F92" s="44">
        <f t="shared" si="79"/>
        <v>1</v>
      </c>
      <c r="G92" s="45">
        <f t="shared" si="80"/>
        <v>0</v>
      </c>
      <c r="H92" s="45">
        <f t="shared" si="81"/>
        <v>1</v>
      </c>
      <c r="I92" s="45">
        <f t="shared" si="82"/>
        <v>0</v>
      </c>
      <c r="J92" s="48">
        <f t="shared" si="83"/>
        <v>0</v>
      </c>
      <c r="K92" s="211"/>
      <c r="L92" s="165"/>
      <c r="M92" s="165"/>
      <c r="N92" s="165"/>
      <c r="O92" s="310"/>
      <c r="P92" s="211">
        <v>0</v>
      </c>
      <c r="Q92" s="165">
        <v>1</v>
      </c>
      <c r="R92" s="165">
        <v>0</v>
      </c>
      <c r="S92" s="165" t="s">
        <v>105</v>
      </c>
      <c r="T92" s="310">
        <v>0</v>
      </c>
      <c r="U92" s="211"/>
      <c r="V92" s="165"/>
      <c r="W92" s="165"/>
      <c r="X92" s="165"/>
      <c r="Y92" s="310"/>
      <c r="Z92" s="211"/>
      <c r="AA92" s="165"/>
      <c r="AB92" s="165"/>
      <c r="AC92" s="165"/>
      <c r="AD92" s="310"/>
      <c r="AE92" s="209"/>
      <c r="AF92" s="210"/>
      <c r="AG92" s="210"/>
      <c r="AH92" s="210"/>
      <c r="AI92" s="315"/>
      <c r="AJ92" s="209"/>
      <c r="AK92" s="210"/>
      <c r="AL92" s="210"/>
      <c r="AM92" s="210"/>
      <c r="AN92" s="315"/>
      <c r="AO92" s="339"/>
      <c r="AP92" s="340"/>
      <c r="AQ92" s="182"/>
      <c r="AR92" s="183"/>
    </row>
    <row r="93" spans="1:46" ht="12.75" customHeight="1" x14ac:dyDescent="0.2">
      <c r="A93" s="190" t="s">
        <v>202</v>
      </c>
      <c r="B93" s="227"/>
      <c r="C93" s="357" t="s">
        <v>200</v>
      </c>
      <c r="D93" s="358"/>
      <c r="E93" s="358"/>
      <c r="F93" s="350"/>
      <c r="G93" s="351">
        <f t="shared" ref="G93:G96" si="84">K93+P93+U93+Z93+AE93+AJ93</f>
        <v>0</v>
      </c>
      <c r="H93" s="351">
        <f t="shared" ref="H93:H96" si="85">L93+Q93+V93+AA93+AF93+AK93</f>
        <v>3</v>
      </c>
      <c r="I93" s="351">
        <f t="shared" ref="I93:I96" si="86">M93+R93+W93+AB93+AG93+AL93</f>
        <v>0</v>
      </c>
      <c r="J93" s="352">
        <f t="shared" ref="J93:J96" si="87">O93+T93+Y93+AD93+AI93+AN93</f>
        <v>2</v>
      </c>
      <c r="K93" s="211"/>
      <c r="L93" s="165"/>
      <c r="M93" s="165"/>
      <c r="N93" s="165"/>
      <c r="O93" s="310"/>
      <c r="P93" s="211"/>
      <c r="Q93" s="165"/>
      <c r="R93" s="165"/>
      <c r="S93" s="165"/>
      <c r="T93" s="310"/>
      <c r="U93" s="211">
        <v>0</v>
      </c>
      <c r="V93" s="165">
        <v>3</v>
      </c>
      <c r="W93" s="165">
        <v>0</v>
      </c>
      <c r="X93" s="165" t="s">
        <v>38</v>
      </c>
      <c r="Y93" s="310">
        <v>2</v>
      </c>
      <c r="Z93" s="211"/>
      <c r="AA93" s="165"/>
      <c r="AB93" s="165"/>
      <c r="AC93" s="165"/>
      <c r="AD93" s="310"/>
      <c r="AE93" s="209"/>
      <c r="AF93" s="210"/>
      <c r="AG93" s="210"/>
      <c r="AH93" s="210"/>
      <c r="AI93" s="315"/>
      <c r="AJ93" s="209"/>
      <c r="AK93" s="210"/>
      <c r="AL93" s="210"/>
      <c r="AM93" s="210"/>
      <c r="AN93" s="315"/>
      <c r="AO93" s="182"/>
      <c r="AP93" s="183"/>
      <c r="AQ93" s="182"/>
      <c r="AR93" s="183"/>
    </row>
    <row r="94" spans="1:46" ht="12.75" customHeight="1" x14ac:dyDescent="0.2">
      <c r="A94" s="190" t="s">
        <v>203</v>
      </c>
      <c r="B94" s="227"/>
      <c r="C94" s="357" t="s">
        <v>201</v>
      </c>
      <c r="D94" s="358"/>
      <c r="E94" s="358"/>
      <c r="F94" s="350"/>
      <c r="G94" s="351">
        <f t="shared" si="84"/>
        <v>0</v>
      </c>
      <c r="H94" s="351">
        <f t="shared" si="85"/>
        <v>3</v>
      </c>
      <c r="I94" s="351">
        <f t="shared" si="86"/>
        <v>0</v>
      </c>
      <c r="J94" s="352">
        <f t="shared" si="87"/>
        <v>2</v>
      </c>
      <c r="K94" s="211"/>
      <c r="L94" s="165"/>
      <c r="M94" s="165"/>
      <c r="N94" s="165"/>
      <c r="O94" s="310"/>
      <c r="P94" s="211"/>
      <c r="Q94" s="165"/>
      <c r="R94" s="165"/>
      <c r="S94" s="165"/>
      <c r="T94" s="310"/>
      <c r="U94" s="211"/>
      <c r="V94" s="165"/>
      <c r="W94" s="165"/>
      <c r="X94" s="165"/>
      <c r="Y94" s="310"/>
      <c r="Z94" s="211">
        <v>0</v>
      </c>
      <c r="AA94" s="165">
        <v>3</v>
      </c>
      <c r="AB94" s="165">
        <v>0</v>
      </c>
      <c r="AC94" s="165" t="s">
        <v>38</v>
      </c>
      <c r="AD94" s="310">
        <v>2</v>
      </c>
      <c r="AE94" s="209"/>
      <c r="AF94" s="210"/>
      <c r="AG94" s="210"/>
      <c r="AH94" s="210"/>
      <c r="AI94" s="315"/>
      <c r="AJ94" s="209"/>
      <c r="AK94" s="210"/>
      <c r="AL94" s="210"/>
      <c r="AM94" s="210"/>
      <c r="AN94" s="315"/>
      <c r="AO94" s="182"/>
      <c r="AP94" s="183"/>
      <c r="AQ94" s="182"/>
      <c r="AR94" s="183"/>
    </row>
    <row r="95" spans="1:46" ht="14.25" x14ac:dyDescent="0.2">
      <c r="A95" s="190" t="s">
        <v>204</v>
      </c>
      <c r="B95" s="227"/>
      <c r="C95" s="185" t="s">
        <v>187</v>
      </c>
      <c r="D95" s="186"/>
      <c r="E95" s="186"/>
      <c r="F95" s="211"/>
      <c r="G95" s="165">
        <f t="shared" si="84"/>
        <v>2</v>
      </c>
      <c r="H95" s="165">
        <f t="shared" si="85"/>
        <v>0</v>
      </c>
      <c r="I95" s="165">
        <f t="shared" si="86"/>
        <v>0</v>
      </c>
      <c r="J95" s="310">
        <f t="shared" si="87"/>
        <v>2</v>
      </c>
      <c r="K95" s="209"/>
      <c r="L95" s="210"/>
      <c r="M95" s="210"/>
      <c r="N95" s="210"/>
      <c r="O95" s="315"/>
      <c r="P95" s="209"/>
      <c r="Q95" s="210"/>
      <c r="R95" s="210"/>
      <c r="S95" s="210"/>
      <c r="T95" s="315"/>
      <c r="U95" s="209"/>
      <c r="V95" s="210"/>
      <c r="W95" s="210"/>
      <c r="X95" s="210"/>
      <c r="Y95" s="315"/>
      <c r="Z95" s="209"/>
      <c r="AA95" s="210"/>
      <c r="AB95" s="210"/>
      <c r="AC95" s="210"/>
      <c r="AD95" s="315"/>
      <c r="AE95" s="209">
        <v>2</v>
      </c>
      <c r="AF95" s="210">
        <v>0</v>
      </c>
      <c r="AG95" s="210">
        <v>0</v>
      </c>
      <c r="AH95" s="210" t="s">
        <v>42</v>
      </c>
      <c r="AI95" s="315">
        <v>2</v>
      </c>
      <c r="AJ95" s="209"/>
      <c r="AK95" s="210"/>
      <c r="AL95" s="210"/>
      <c r="AM95" s="210"/>
      <c r="AN95" s="315"/>
      <c r="AQ95" s="187"/>
      <c r="AR95" s="183"/>
      <c r="AS95" s="182"/>
      <c r="AT95" s="183"/>
    </row>
    <row r="96" spans="1:46" ht="15" thickBot="1" x14ac:dyDescent="0.25">
      <c r="A96" s="106" t="s">
        <v>205</v>
      </c>
      <c r="B96" s="228"/>
      <c r="C96" s="188" t="s">
        <v>188</v>
      </c>
      <c r="D96" s="189"/>
      <c r="E96" s="189"/>
      <c r="F96" s="166"/>
      <c r="G96" s="164">
        <f t="shared" si="84"/>
        <v>2</v>
      </c>
      <c r="H96" s="164">
        <f t="shared" si="85"/>
        <v>0</v>
      </c>
      <c r="I96" s="164">
        <f t="shared" si="86"/>
        <v>0</v>
      </c>
      <c r="J96" s="220">
        <f t="shared" si="87"/>
        <v>2</v>
      </c>
      <c r="K96" s="167"/>
      <c r="L96" s="168"/>
      <c r="M96" s="168"/>
      <c r="N96" s="168"/>
      <c r="O96" s="316"/>
      <c r="P96" s="167"/>
      <c r="Q96" s="168"/>
      <c r="R96" s="168"/>
      <c r="S96" s="168"/>
      <c r="T96" s="316"/>
      <c r="U96" s="3"/>
      <c r="V96" s="168"/>
      <c r="W96" s="168"/>
      <c r="X96" s="168"/>
      <c r="Y96" s="316"/>
      <c r="Z96" s="167"/>
      <c r="AA96" s="168"/>
      <c r="AB96" s="168"/>
      <c r="AC96" s="168"/>
      <c r="AD96" s="316"/>
      <c r="AE96" s="167"/>
      <c r="AF96" s="168"/>
      <c r="AG96" s="168"/>
      <c r="AH96" s="168"/>
      <c r="AI96" s="316"/>
      <c r="AJ96" s="167">
        <v>2</v>
      </c>
      <c r="AK96" s="168">
        <v>0</v>
      </c>
      <c r="AL96" s="168">
        <v>0</v>
      </c>
      <c r="AM96" s="168" t="s">
        <v>42</v>
      </c>
      <c r="AN96" s="316">
        <v>2</v>
      </c>
      <c r="AO96" s="169"/>
      <c r="AP96" s="170"/>
      <c r="AQ96" s="187"/>
      <c r="AR96" s="183"/>
      <c r="AS96" s="182"/>
      <c r="AT96" s="183"/>
    </row>
    <row r="97" spans="1:46" ht="12.75" customHeight="1" x14ac:dyDescent="0.2">
      <c r="A97" s="184" t="s">
        <v>129</v>
      </c>
      <c r="B97" s="15"/>
      <c r="C97" s="179"/>
      <c r="D97" s="180"/>
      <c r="E97" s="180"/>
      <c r="F97" s="116"/>
      <c r="G97" s="116"/>
      <c r="H97" s="116"/>
      <c r="I97" s="116"/>
      <c r="J97" s="51"/>
      <c r="K97" s="217"/>
      <c r="L97" s="217"/>
      <c r="M97" s="217"/>
      <c r="N97" s="217"/>
      <c r="O97" s="181"/>
      <c r="P97" s="217"/>
      <c r="Q97" s="217"/>
      <c r="R97" s="217"/>
      <c r="S97" s="217"/>
      <c r="T97" s="181"/>
      <c r="U97" s="217"/>
      <c r="V97" s="217"/>
      <c r="W97" s="217"/>
      <c r="X97" s="217"/>
      <c r="Y97" s="181"/>
      <c r="Z97" s="58"/>
      <c r="AA97" s="58"/>
      <c r="AB97" s="58"/>
      <c r="AC97" s="217"/>
      <c r="AD97" s="181"/>
      <c r="AE97" s="217"/>
      <c r="AF97" s="217"/>
      <c r="AG97" s="217"/>
      <c r="AH97" s="217"/>
      <c r="AI97" s="181"/>
      <c r="AJ97" s="217"/>
      <c r="AK97" s="217"/>
      <c r="AL97" s="217"/>
      <c r="AM97" s="217"/>
      <c r="AN97" s="181"/>
      <c r="AO97" s="182"/>
      <c r="AP97" s="183"/>
      <c r="AQ97" s="182"/>
      <c r="AR97" s="183"/>
    </row>
    <row r="98" spans="1:46" ht="12.75" customHeight="1" x14ac:dyDescent="0.2">
      <c r="A98" s="408" t="s">
        <v>185</v>
      </c>
      <c r="B98" s="408"/>
      <c r="C98" s="408"/>
      <c r="D98" s="408"/>
      <c r="E98" s="408"/>
      <c r="F98" s="408"/>
      <c r="G98" s="408"/>
      <c r="H98" s="408"/>
      <c r="I98" s="40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8"/>
      <c r="X98" s="408"/>
      <c r="Y98" s="408"/>
      <c r="Z98" s="408"/>
      <c r="AA98" s="408"/>
      <c r="AB98" s="408"/>
      <c r="AC98" s="408"/>
      <c r="AD98" s="408"/>
      <c r="AE98" s="408"/>
      <c r="AF98" s="408"/>
      <c r="AG98" s="408"/>
      <c r="AH98" s="408"/>
      <c r="AI98" s="408"/>
      <c r="AJ98" s="408"/>
      <c r="AK98" s="408"/>
      <c r="AL98" s="408"/>
      <c r="AM98" s="408"/>
      <c r="AN98" s="408"/>
      <c r="AO98" s="408"/>
      <c r="AP98" s="408"/>
      <c r="AQ98" s="408"/>
      <c r="AR98" s="408"/>
      <c r="AS98" s="408"/>
      <c r="AT98" s="408"/>
    </row>
    <row r="99" spans="1:46" ht="12.75" customHeight="1" x14ac:dyDescent="0.2">
      <c r="A99" s="184" t="s">
        <v>186</v>
      </c>
      <c r="B99" s="15"/>
      <c r="C99" s="179"/>
      <c r="D99" s="180"/>
      <c r="E99" s="180"/>
      <c r="F99" s="116"/>
      <c r="G99" s="116"/>
      <c r="H99" s="116"/>
      <c r="I99" s="116"/>
      <c r="J99" s="51"/>
      <c r="K99" s="217"/>
      <c r="L99" s="217"/>
      <c r="M99" s="217"/>
      <c r="N99" s="217"/>
      <c r="O99" s="181"/>
      <c r="P99" s="217"/>
      <c r="Q99" s="217"/>
      <c r="R99" s="217"/>
      <c r="S99" s="217"/>
      <c r="T99" s="181"/>
      <c r="U99" s="217"/>
      <c r="V99" s="217"/>
      <c r="W99" s="217"/>
      <c r="X99" s="217"/>
      <c r="Y99" s="181"/>
      <c r="Z99" s="58"/>
      <c r="AA99" s="58"/>
      <c r="AB99" s="58"/>
      <c r="AC99" s="217"/>
      <c r="AD99" s="181"/>
      <c r="AE99" s="217"/>
      <c r="AF99" s="217"/>
      <c r="AG99" s="217"/>
      <c r="AH99" s="217"/>
      <c r="AI99" s="181"/>
      <c r="AJ99" s="217"/>
      <c r="AK99" s="217"/>
      <c r="AL99" s="217"/>
      <c r="AM99" s="217"/>
      <c r="AN99" s="181"/>
      <c r="AO99" s="182"/>
      <c r="AP99" s="183"/>
      <c r="AQ99" s="182"/>
      <c r="AR99" s="183"/>
    </row>
    <row r="100" spans="1:46" ht="12.75" customHeight="1" x14ac:dyDescent="0.2">
      <c r="A100" s="217"/>
      <c r="B100" s="15"/>
      <c r="C100" s="179"/>
      <c r="D100" s="180"/>
      <c r="E100" s="180"/>
      <c r="F100" s="116"/>
      <c r="G100" s="116"/>
      <c r="H100" s="116"/>
      <c r="I100" s="116"/>
      <c r="J100" s="51"/>
      <c r="K100" s="217"/>
      <c r="L100" s="217"/>
      <c r="M100" s="217"/>
      <c r="N100" s="217"/>
      <c r="O100" s="181"/>
      <c r="P100" s="217"/>
      <c r="Q100" s="217"/>
      <c r="R100" s="217"/>
      <c r="S100" s="217"/>
      <c r="T100" s="181"/>
      <c r="U100" s="217"/>
      <c r="V100" s="217"/>
      <c r="W100" s="217"/>
      <c r="X100" s="217"/>
      <c r="Y100" s="181"/>
      <c r="Z100" s="58"/>
      <c r="AA100" s="58"/>
      <c r="AB100" s="58"/>
      <c r="AC100" s="217"/>
      <c r="AD100" s="181"/>
      <c r="AE100" s="217"/>
      <c r="AF100" s="217"/>
      <c r="AG100" s="217"/>
      <c r="AH100" s="217"/>
      <c r="AI100" s="181"/>
      <c r="AJ100" s="217"/>
      <c r="AK100" s="217"/>
      <c r="AL100" s="217"/>
      <c r="AM100" s="217"/>
      <c r="AN100" s="181"/>
      <c r="AO100" s="182"/>
      <c r="AP100" s="183"/>
      <c r="AQ100" s="182"/>
      <c r="AR100" s="183"/>
    </row>
    <row r="101" spans="1:46" ht="13.5" thickBot="1" x14ac:dyDescent="0.25"/>
    <row r="102" spans="1:46" x14ac:dyDescent="0.2">
      <c r="A102" s="191"/>
      <c r="B102" s="230"/>
      <c r="C102" s="199" t="s">
        <v>95</v>
      </c>
      <c r="D102" s="203"/>
      <c r="E102" s="204"/>
      <c r="F102" s="346">
        <f t="shared" ref="F102:M102" si="88">F7+F13+F22+F42+F53+F77</f>
        <v>160</v>
      </c>
      <c r="G102" s="317">
        <f t="shared" si="88"/>
        <v>57</v>
      </c>
      <c r="H102" s="318">
        <f t="shared" si="88"/>
        <v>13</v>
      </c>
      <c r="I102" s="318">
        <f t="shared" si="88"/>
        <v>90</v>
      </c>
      <c r="J102" s="319">
        <f t="shared" si="88"/>
        <v>180</v>
      </c>
      <c r="K102" s="317">
        <f t="shared" si="88"/>
        <v>13</v>
      </c>
      <c r="L102" s="318">
        <f t="shared" si="88"/>
        <v>6</v>
      </c>
      <c r="M102" s="318">
        <f t="shared" si="88"/>
        <v>5</v>
      </c>
      <c r="N102" s="318"/>
      <c r="O102" s="319">
        <f>O7+O13+O22+O42+O53+O77</f>
        <v>29</v>
      </c>
      <c r="P102" s="317">
        <f>P7+P13+P22+P42+P53+P77</f>
        <v>12</v>
      </c>
      <c r="Q102" s="318">
        <f>Q7+Q13+Q22+Q42+Q53+Q77</f>
        <v>3</v>
      </c>
      <c r="R102" s="318">
        <f>R7+R13+R22+R42+R53+R77</f>
        <v>7</v>
      </c>
      <c r="S102" s="318"/>
      <c r="T102" s="319">
        <f>T7+T13+T22+T42+T53+T77</f>
        <v>29</v>
      </c>
      <c r="U102" s="317">
        <f>U7+U13+U22+U42+U53+U77</f>
        <v>8</v>
      </c>
      <c r="V102" s="318">
        <f>V7+V13+V22+V42+V53+V77</f>
        <v>1</v>
      </c>
      <c r="W102" s="318">
        <f>W7+W13+W22+W42+W53+W77</f>
        <v>14</v>
      </c>
      <c r="X102" s="318"/>
      <c r="Y102" s="319">
        <f>Y7+Y13+Y22+Y42+Y53+Y77</f>
        <v>31</v>
      </c>
      <c r="Z102" s="317">
        <f>Z7+Z13+Z22+Z42+Z53+Z77</f>
        <v>11</v>
      </c>
      <c r="AA102" s="318">
        <f>AA7+AA13+AA22+AA42+AA53+AA77</f>
        <v>2</v>
      </c>
      <c r="AB102" s="318">
        <f>AB7+AB13+AB22+AB42+AB53+AB77</f>
        <v>13</v>
      </c>
      <c r="AC102" s="318"/>
      <c r="AD102" s="319">
        <f>AD7+AD13+AD22+AD42+AD53+AD77</f>
        <v>31</v>
      </c>
      <c r="AE102" s="317">
        <f>AE7+AE13+AE22+AE42+AE53+AE77</f>
        <v>4</v>
      </c>
      <c r="AF102" s="318">
        <f>AF7+AF13+AF22+AF42+AF53+AF77</f>
        <v>0</v>
      </c>
      <c r="AG102" s="318">
        <f>AG7+AG13+AG22+AG42+AG53+AG77</f>
        <v>29</v>
      </c>
      <c r="AH102" s="318"/>
      <c r="AI102" s="319">
        <f>AI7+AI13+AI22+AI42+AI53+AI77</f>
        <v>29</v>
      </c>
      <c r="AJ102" s="317">
        <f>AJ7+AJ13+AJ22+AJ42+AJ53+AJ77</f>
        <v>9</v>
      </c>
      <c r="AK102" s="318">
        <f>AK7+AK13+AK22+AK42+AK53+AK77</f>
        <v>1</v>
      </c>
      <c r="AL102" s="318">
        <f>AL7+AL13+AL22+AL42+AL53+AL77</f>
        <v>22</v>
      </c>
      <c r="AM102" s="318"/>
      <c r="AN102" s="319">
        <f>AN7+AN13+AN22+AN42+AN53+AN77</f>
        <v>31</v>
      </c>
    </row>
    <row r="103" spans="1:46" x14ac:dyDescent="0.2">
      <c r="A103" s="190"/>
      <c r="B103" s="231"/>
      <c r="C103" s="195"/>
      <c r="D103" s="192"/>
      <c r="E103" s="200"/>
      <c r="F103" s="347"/>
      <c r="G103" s="320"/>
      <c r="H103" s="321"/>
      <c r="I103" s="321"/>
      <c r="J103" s="322"/>
      <c r="K103" s="323"/>
      <c r="L103" s="210"/>
      <c r="M103" s="210"/>
      <c r="N103" s="210"/>
      <c r="O103" s="324"/>
      <c r="P103" s="323"/>
      <c r="Q103" s="210"/>
      <c r="R103" s="210"/>
      <c r="S103" s="210"/>
      <c r="T103" s="324"/>
      <c r="U103" s="323"/>
      <c r="V103" s="210"/>
      <c r="W103" s="210"/>
      <c r="X103" s="210"/>
      <c r="Y103" s="324"/>
      <c r="Z103" s="323"/>
      <c r="AA103" s="210"/>
      <c r="AB103" s="210"/>
      <c r="AC103" s="210"/>
      <c r="AD103" s="324"/>
      <c r="AE103" s="323"/>
      <c r="AF103" s="210"/>
      <c r="AG103" s="210"/>
      <c r="AH103" s="210"/>
      <c r="AI103" s="324"/>
      <c r="AJ103" s="323"/>
      <c r="AK103" s="210"/>
      <c r="AL103" s="210"/>
      <c r="AM103" s="210"/>
      <c r="AN103" s="324"/>
    </row>
    <row r="104" spans="1:46" x14ac:dyDescent="0.2">
      <c r="A104" s="115"/>
      <c r="B104" s="232"/>
      <c r="C104" s="69" t="s">
        <v>93</v>
      </c>
      <c r="D104" s="193"/>
      <c r="E104" s="201"/>
      <c r="F104" s="348"/>
      <c r="G104" s="325"/>
      <c r="H104" s="326"/>
      <c r="I104" s="326"/>
      <c r="J104" s="327"/>
      <c r="K104" s="35">
        <f>K102+L102+M102</f>
        <v>24</v>
      </c>
      <c r="L104" s="34"/>
      <c r="M104" s="34"/>
      <c r="N104" s="34"/>
      <c r="O104" s="328"/>
      <c r="P104" s="35">
        <f>P102+Q102+R102</f>
        <v>22</v>
      </c>
      <c r="Q104" s="34"/>
      <c r="R104" s="34"/>
      <c r="S104" s="34"/>
      <c r="T104" s="328"/>
      <c r="U104" s="35">
        <f>U102+V102+W102</f>
        <v>23</v>
      </c>
      <c r="V104" s="34"/>
      <c r="W104" s="34"/>
      <c r="X104" s="34"/>
      <c r="Y104" s="328"/>
      <c r="Z104" s="35">
        <f>Z102+AA102+AB102</f>
        <v>26</v>
      </c>
      <c r="AA104" s="34"/>
      <c r="AB104" s="34"/>
      <c r="AC104" s="34"/>
      <c r="AD104" s="328"/>
      <c r="AE104" s="35">
        <f>AE102+AF102+AG102</f>
        <v>33</v>
      </c>
      <c r="AF104" s="34"/>
      <c r="AG104" s="34"/>
      <c r="AH104" s="34"/>
      <c r="AI104" s="328"/>
      <c r="AJ104" s="35">
        <f>AJ102+AK102+AL102</f>
        <v>32</v>
      </c>
      <c r="AK104" s="34"/>
      <c r="AL104" s="34"/>
      <c r="AM104" s="34"/>
      <c r="AN104" s="328"/>
    </row>
    <row r="105" spans="1:46" x14ac:dyDescent="0.2">
      <c r="A105" s="115"/>
      <c r="B105" s="232"/>
      <c r="C105" s="196" t="s">
        <v>132</v>
      </c>
      <c r="D105" s="193"/>
      <c r="E105" s="201"/>
      <c r="F105" s="348"/>
      <c r="G105" s="325"/>
      <c r="H105" s="326"/>
      <c r="I105" s="326"/>
      <c r="J105" s="327"/>
      <c r="K105" s="35"/>
      <c r="L105" s="34"/>
      <c r="M105" s="34"/>
      <c r="N105" s="34">
        <f>COUNTIF(N8:N60,"v")+COUNTIF(N78:N81,"v")</f>
        <v>4</v>
      </c>
      <c r="O105" s="328"/>
      <c r="P105" s="35"/>
      <c r="Q105" s="34"/>
      <c r="R105" s="34"/>
      <c r="S105" s="34">
        <f>COUNTIF(S8:S60,"v")+COUNTIF(S78:S81,"v")</f>
        <v>4</v>
      </c>
      <c r="T105" s="328"/>
      <c r="U105" s="35"/>
      <c r="V105" s="34"/>
      <c r="W105" s="34"/>
      <c r="X105" s="34">
        <f>COUNTIF(X8:X60,"v")+COUNTIF(X78:X81,"v")</f>
        <v>3</v>
      </c>
      <c r="Y105" s="328"/>
      <c r="Z105" s="35"/>
      <c r="AA105" s="34"/>
      <c r="AB105" s="34"/>
      <c r="AC105" s="34">
        <f>COUNTIF(AC8:AC60,"v")+COUNTIF(AC78:AC81,"v")</f>
        <v>3</v>
      </c>
      <c r="AD105" s="328"/>
      <c r="AE105" s="35"/>
      <c r="AF105" s="34"/>
      <c r="AG105" s="34"/>
      <c r="AH105" s="34">
        <f>COUNTIF(AH8:AH60,"v")+COUNTIF(AH78:AH81,"v")</f>
        <v>1</v>
      </c>
      <c r="AI105" s="328"/>
      <c r="AJ105" s="35"/>
      <c r="AK105" s="34"/>
      <c r="AL105" s="34"/>
      <c r="AM105" s="34">
        <f>COUNTIF(AM8:AM60,"v")+COUNTIF(AM78:AM81,"v")</f>
        <v>1</v>
      </c>
      <c r="AN105" s="328"/>
    </row>
    <row r="106" spans="1:46" x14ac:dyDescent="0.2">
      <c r="A106" s="115"/>
      <c r="B106" s="232"/>
      <c r="C106" s="197" t="s">
        <v>133</v>
      </c>
      <c r="D106" s="193"/>
      <c r="E106" s="201"/>
      <c r="F106" s="348"/>
      <c r="G106" s="325"/>
      <c r="H106" s="326"/>
      <c r="I106" s="326"/>
      <c r="J106" s="327"/>
      <c r="K106" s="35"/>
      <c r="L106" s="34"/>
      <c r="M106" s="34"/>
      <c r="N106" s="34">
        <f>COUNTIF(N8:N60,"é")+COUNTIF(N78:N81,"é")</f>
        <v>1</v>
      </c>
      <c r="O106" s="328"/>
      <c r="P106" s="35"/>
      <c r="Q106" s="34"/>
      <c r="R106" s="34"/>
      <c r="S106" s="34">
        <f>COUNTIF(S8:S60,"é")+COUNTIF(S78:S81,"é")</f>
        <v>2</v>
      </c>
      <c r="T106" s="328"/>
      <c r="U106" s="35"/>
      <c r="V106" s="34"/>
      <c r="W106" s="34"/>
      <c r="X106" s="34">
        <f>COUNTIF(X8:X60,"é")+COUNTIF(X78:X81,"é")</f>
        <v>4</v>
      </c>
      <c r="Y106" s="328"/>
      <c r="Z106" s="35"/>
      <c r="AA106" s="34"/>
      <c r="AB106" s="34"/>
      <c r="AC106" s="34">
        <f>COUNTIF(AC8:AC60,"é")+COUNTIF(AC78:AC81,"é")</f>
        <v>5</v>
      </c>
      <c r="AD106" s="328"/>
      <c r="AE106" s="35"/>
      <c r="AF106" s="34"/>
      <c r="AG106" s="34"/>
      <c r="AH106" s="34">
        <f>COUNTIF(AH8:AH60,"é")+COUNTIF(AH78:AH81,"é")</f>
        <v>6</v>
      </c>
      <c r="AI106" s="328"/>
      <c r="AJ106" s="35"/>
      <c r="AK106" s="34"/>
      <c r="AL106" s="34"/>
      <c r="AM106" s="34">
        <f>COUNTIF(AM8:AM60,"é")+COUNTIF(AM78:AM81,"é")</f>
        <v>6</v>
      </c>
      <c r="AN106" s="328"/>
    </row>
    <row r="107" spans="1:46" ht="13.5" thickBot="1" x14ac:dyDescent="0.25">
      <c r="A107" s="106"/>
      <c r="B107" s="233"/>
      <c r="C107" s="198" t="s">
        <v>94</v>
      </c>
      <c r="D107" s="194">
        <f>(K102+P102+U102+Z102+AE102+AJ102)/SUM(K104:AN104)</f>
        <v>0.35625000000000001</v>
      </c>
      <c r="E107" s="202">
        <f>(L102+M102+Q102+R102+V102+W102+AA102+AB102+AF102+AG102+AK102+AL102)/SUM(K104:AN104)</f>
        <v>0.64375000000000004</v>
      </c>
      <c r="F107" s="349"/>
      <c r="G107" s="329"/>
      <c r="H107" s="330"/>
      <c r="I107" s="330"/>
      <c r="J107" s="331"/>
      <c r="K107" s="332"/>
      <c r="L107" s="168"/>
      <c r="M107" s="168"/>
      <c r="N107" s="168"/>
      <c r="O107" s="333"/>
      <c r="P107" s="332"/>
      <c r="Q107" s="168"/>
      <c r="R107" s="168"/>
      <c r="S107" s="168"/>
      <c r="T107" s="333"/>
      <c r="U107" s="332"/>
      <c r="V107" s="168"/>
      <c r="W107" s="168"/>
      <c r="X107" s="168"/>
      <c r="Y107" s="333"/>
      <c r="Z107" s="332"/>
      <c r="AA107" s="168"/>
      <c r="AB107" s="168"/>
      <c r="AC107" s="168"/>
      <c r="AD107" s="333"/>
      <c r="AE107" s="332"/>
      <c r="AF107" s="168"/>
      <c r="AG107" s="168"/>
      <c r="AH107" s="168"/>
      <c r="AI107" s="333"/>
      <c r="AJ107" s="332"/>
      <c r="AK107" s="168"/>
      <c r="AL107" s="168"/>
      <c r="AM107" s="168"/>
      <c r="AN107" s="333"/>
    </row>
  </sheetData>
  <mergeCells count="83">
    <mergeCell ref="A98:AT98"/>
    <mergeCell ref="AO85:AO86"/>
    <mergeCell ref="AP85:AP86"/>
    <mergeCell ref="AQ85:AQ86"/>
    <mergeCell ref="AR85:AR86"/>
    <mergeCell ref="B88:C88"/>
    <mergeCell ref="B85:B86"/>
    <mergeCell ref="C85:C86"/>
    <mergeCell ref="D85:D86"/>
    <mergeCell ref="E85:E86"/>
    <mergeCell ref="J85:J86"/>
    <mergeCell ref="B53:C53"/>
    <mergeCell ref="E50:E51"/>
    <mergeCell ref="J50:J51"/>
    <mergeCell ref="K50:AN50"/>
    <mergeCell ref="K85:AN85"/>
    <mergeCell ref="AO50:AO51"/>
    <mergeCell ref="AQ19:AQ20"/>
    <mergeCell ref="AR19:AR20"/>
    <mergeCell ref="AO19:AO20"/>
    <mergeCell ref="AP19:AP20"/>
    <mergeCell ref="AQ50:AQ51"/>
    <mergeCell ref="AR50:AR51"/>
    <mergeCell ref="AP50:AP51"/>
    <mergeCell ref="B19:B20"/>
    <mergeCell ref="K19:AN19"/>
    <mergeCell ref="J19:J20"/>
    <mergeCell ref="B50:B51"/>
    <mergeCell ref="C50:C51"/>
    <mergeCell ref="D50:D51"/>
    <mergeCell ref="B42:C42"/>
    <mergeCell ref="C19:C20"/>
    <mergeCell ref="B1:AR1"/>
    <mergeCell ref="J4:J5"/>
    <mergeCell ref="B13:C13"/>
    <mergeCell ref="B7:C7"/>
    <mergeCell ref="AP4:AP5"/>
    <mergeCell ref="AQ4:AQ5"/>
    <mergeCell ref="A2:AR2"/>
    <mergeCell ref="AO4:AO5"/>
    <mergeCell ref="A4:A5"/>
    <mergeCell ref="AR4:AR5"/>
    <mergeCell ref="D4:D5"/>
    <mergeCell ref="E4:E5"/>
    <mergeCell ref="A18:AR18"/>
    <mergeCell ref="K4:AN4"/>
    <mergeCell ref="B4:B5"/>
    <mergeCell ref="C4:C5"/>
    <mergeCell ref="B39:B40"/>
    <mergeCell ref="C39:C40"/>
    <mergeCell ref="D39:D40"/>
    <mergeCell ref="E39:E40"/>
    <mergeCell ref="J39:J40"/>
    <mergeCell ref="K39:AN39"/>
    <mergeCell ref="AO39:AO40"/>
    <mergeCell ref="AP39:AP40"/>
    <mergeCell ref="AQ39:AQ40"/>
    <mergeCell ref="AR39:AR40"/>
    <mergeCell ref="A38:AR38"/>
    <mergeCell ref="B22:C22"/>
    <mergeCell ref="AQ62:AQ63"/>
    <mergeCell ref="AR62:AR63"/>
    <mergeCell ref="B62:B63"/>
    <mergeCell ref="C62:C63"/>
    <mergeCell ref="D62:D63"/>
    <mergeCell ref="E62:E63"/>
    <mergeCell ref="J62:J63"/>
    <mergeCell ref="AR74:AR75"/>
    <mergeCell ref="B77:C77"/>
    <mergeCell ref="A12:AR12"/>
    <mergeCell ref="J74:J75"/>
    <mergeCell ref="K74:AN74"/>
    <mergeCell ref="AO74:AO75"/>
    <mergeCell ref="AP74:AP75"/>
    <mergeCell ref="AQ74:AQ75"/>
    <mergeCell ref="B65:C65"/>
    <mergeCell ref="B74:B75"/>
    <mergeCell ref="C74:C75"/>
    <mergeCell ref="D74:D75"/>
    <mergeCell ref="E74:E75"/>
    <mergeCell ref="K62:AN62"/>
    <mergeCell ref="AO62:AO63"/>
    <mergeCell ref="AP62:AP63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2" fitToHeight="0" orientation="landscape" useFirstPageNumber="1" horizontalDpi="300" verticalDpi="300" r:id="rId1"/>
  <headerFooter alignWithMargins="0">
    <oddHeader>&amp;L&amp;"Arial,Félkövér"&amp;12Óbudai Egyetem
Neumann János Informatikai Kar&amp;C&amp;"Arial CE,Félkövér"&amp;14BProf Mintatanterv 
Nappali tagozat&amp;10
&amp;R&amp;"Arial CE,Félkövér"Érvényes: 2018/2019. tanévtől</oddHeader>
    <oddFooter>&amp;L&amp;D &amp;C&amp;11Tanterv - Nappali&amp;8
&amp;R&amp;P /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BProf tanterv nappali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Bacsa Dóra</cp:lastModifiedBy>
  <cp:lastPrinted>2018-10-30T14:54:47Z</cp:lastPrinted>
  <dcterms:created xsi:type="dcterms:W3CDTF">2001-09-27T10:36:13Z</dcterms:created>
  <dcterms:modified xsi:type="dcterms:W3CDTF">2022-06-08T11:19:08Z</dcterms:modified>
</cp:coreProperties>
</file>